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5600" windowHeight="607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1" i="34" l="1"/>
  <c r="C1" i="31"/>
  <c r="E13" i="31"/>
  <c r="C28" i="29"/>
  <c r="E13" i="34" l="1"/>
  <c r="E15" i="34"/>
  <c r="F14" i="34"/>
  <c r="G14" i="34" s="1"/>
  <c r="H14" i="34" s="1"/>
  <c r="I14" i="34" s="1"/>
  <c r="J14" i="34" s="1"/>
  <c r="K14" i="34" s="1"/>
  <c r="L14" i="34" s="1"/>
  <c r="M14" i="34" s="1"/>
  <c r="N14" i="34" s="1"/>
  <c r="O14" i="34" s="1"/>
  <c r="P14" i="34" s="1"/>
  <c r="Q14" i="34" s="1"/>
  <c r="R14" i="34" s="1"/>
  <c r="S14" i="34" s="1"/>
  <c r="T14" i="34" s="1"/>
  <c r="U14" i="34" s="1"/>
  <c r="V14" i="34" s="1"/>
  <c r="W14" i="34" s="1"/>
  <c r="X14" i="34" s="1"/>
  <c r="Y14" i="34" s="1"/>
  <c r="Z14" i="34" s="1"/>
  <c r="AA14" i="34" s="1"/>
  <c r="AB14" i="34" s="1"/>
  <c r="AC14" i="34" s="1"/>
  <c r="AD14" i="34" s="1"/>
  <c r="AE14" i="34" s="1"/>
  <c r="AF14" i="34" s="1"/>
  <c r="AG14" i="34" s="1"/>
  <c r="AH14" i="34" s="1"/>
  <c r="AI14" i="34" s="1"/>
  <c r="AJ14" i="34" s="1"/>
  <c r="AK14" i="34" s="1"/>
  <c r="AL14" i="34" s="1"/>
  <c r="AM14" i="34" s="1"/>
  <c r="AN14" i="34" s="1"/>
  <c r="AO14" i="34" s="1"/>
  <c r="AP14" i="34" s="1"/>
  <c r="AQ14" i="34" s="1"/>
  <c r="AR14" i="34" s="1"/>
  <c r="AS14" i="34" s="1"/>
  <c r="AT14" i="34" s="1"/>
  <c r="AU14" i="34" s="1"/>
  <c r="AV14" i="34" s="1"/>
  <c r="AW14" i="34" s="1"/>
  <c r="E15" i="31"/>
  <c r="F14" i="31"/>
  <c r="G14" i="31" s="1"/>
  <c r="H14" i="31" s="1"/>
  <c r="I14" i="31" s="1"/>
  <c r="J14" i="31" s="1"/>
  <c r="K14" i="31" s="1"/>
  <c r="L14" i="31" s="1"/>
  <c r="M14" i="31" s="1"/>
  <c r="N14" i="31" s="1"/>
  <c r="O14" i="31" s="1"/>
  <c r="P14" i="31" s="1"/>
  <c r="Q14" i="31" s="1"/>
  <c r="R14" i="31" s="1"/>
  <c r="S14" i="31" s="1"/>
  <c r="T14" i="31" s="1"/>
  <c r="U14" i="31" s="1"/>
  <c r="V14" i="31" s="1"/>
  <c r="W14" i="31" s="1"/>
  <c r="X14" i="31" s="1"/>
  <c r="Y14" i="31" s="1"/>
  <c r="Z14" i="31" s="1"/>
  <c r="AA14" i="31" s="1"/>
  <c r="AB14" i="31" s="1"/>
  <c r="AC14" i="31" s="1"/>
  <c r="AD14" i="31" s="1"/>
  <c r="AE14" i="31" s="1"/>
  <c r="AF14" i="31" s="1"/>
  <c r="AG14" i="31" s="1"/>
  <c r="AH14" i="31" s="1"/>
  <c r="AI14" i="31" s="1"/>
  <c r="AJ14" i="31" s="1"/>
  <c r="AK14" i="31" s="1"/>
  <c r="AL14" i="31" s="1"/>
  <c r="AM14" i="31" s="1"/>
  <c r="AN14" i="31" s="1"/>
  <c r="AO14" i="31" s="1"/>
  <c r="AP14" i="31" s="1"/>
  <c r="AQ14" i="31" s="1"/>
  <c r="AR14" i="31" s="1"/>
  <c r="AS14" i="31" s="1"/>
  <c r="AT14" i="31" s="1"/>
  <c r="AU14" i="31" s="1"/>
  <c r="AV14" i="31" s="1"/>
  <c r="AW14" i="31" s="1"/>
  <c r="E9" i="10"/>
  <c r="C30" i="29"/>
  <c r="C29" i="29"/>
  <c r="E7" i="10" l="1"/>
  <c r="F20" i="34" l="1"/>
  <c r="G20" i="34"/>
  <c r="H20" i="34"/>
  <c r="I20" i="34"/>
  <c r="J20" i="34"/>
  <c r="K20" i="34"/>
  <c r="L20" i="34"/>
  <c r="M20" i="34"/>
  <c r="N20" i="34"/>
  <c r="O20" i="34"/>
  <c r="P20" i="34"/>
  <c r="Q20" i="34"/>
  <c r="R20" i="34"/>
  <c r="S20" i="34"/>
  <c r="T20" i="34"/>
  <c r="U20" i="34"/>
  <c r="V20" i="34"/>
  <c r="W20" i="34"/>
  <c r="X20" i="34"/>
  <c r="Y20" i="34"/>
  <c r="Z20" i="34"/>
  <c r="AA20" i="34"/>
  <c r="AB20" i="34"/>
  <c r="AC20" i="34"/>
  <c r="AD20" i="34"/>
  <c r="AE20" i="34"/>
  <c r="AF20" i="34"/>
  <c r="AG20" i="34"/>
  <c r="AH20" i="34"/>
  <c r="AI20" i="34"/>
  <c r="AJ20" i="34"/>
  <c r="AK20" i="34"/>
  <c r="AL20" i="34"/>
  <c r="AM20" i="34"/>
  <c r="AN20" i="34"/>
  <c r="AO20" i="34"/>
  <c r="AP20" i="34"/>
  <c r="AQ20" i="34"/>
  <c r="AR20" i="34"/>
  <c r="AS20" i="34"/>
  <c r="AT20" i="34"/>
  <c r="AU20" i="34"/>
  <c r="AV20" i="34"/>
  <c r="AW20" i="34"/>
  <c r="E20" i="34"/>
  <c r="E19" i="31" l="1"/>
  <c r="F25" i="34"/>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18" i="34"/>
  <c r="AP18" i="34"/>
  <c r="AL18" i="34"/>
  <c r="AH18" i="34"/>
  <c r="AD18" i="34"/>
  <c r="Z18" i="34"/>
  <c r="V18" i="34"/>
  <c r="R18" i="34"/>
  <c r="N18" i="34"/>
  <c r="J18" i="34"/>
  <c r="F18" i="34"/>
  <c r="AW18" i="34"/>
  <c r="AV18" i="34"/>
  <c r="AU18" i="34"/>
  <c r="AS18" i="34"/>
  <c r="AR18" i="34"/>
  <c r="AQ18" i="34"/>
  <c r="AO18" i="34"/>
  <c r="AN18" i="34"/>
  <c r="AM18" i="34"/>
  <c r="AK18" i="34"/>
  <c r="AJ18" i="34"/>
  <c r="AI18" i="34"/>
  <c r="AG18" i="34"/>
  <c r="AF18" i="34"/>
  <c r="AE18" i="34"/>
  <c r="AC18" i="34"/>
  <c r="AB18" i="34"/>
  <c r="AA18" i="34"/>
  <c r="Y18" i="34"/>
  <c r="X18" i="34"/>
  <c r="W18" i="34"/>
  <c r="U18" i="34"/>
  <c r="T18" i="34"/>
  <c r="S18" i="34"/>
  <c r="Q18" i="34"/>
  <c r="P18" i="34"/>
  <c r="O18" i="34"/>
  <c r="M18" i="34"/>
  <c r="L18" i="34"/>
  <c r="K18" i="34"/>
  <c r="I18" i="34"/>
  <c r="H18" i="34"/>
  <c r="G18" i="34"/>
  <c r="H25" i="34" l="1"/>
  <c r="H26" i="34" s="1"/>
  <c r="H28" i="34" s="1"/>
  <c r="G25" i="34"/>
  <c r="G26" i="34" s="1"/>
  <c r="G28" i="34" s="1"/>
  <c r="F26" i="34"/>
  <c r="F28" i="34" s="1"/>
  <c r="E18" i="34"/>
  <c r="C9" i="34" s="1"/>
  <c r="E19" i="34"/>
  <c r="E25" i="34" s="1"/>
  <c r="E25" i="31"/>
  <c r="F25" i="31"/>
  <c r="F76" i="34"/>
  <c r="J76" i="34"/>
  <c r="N76" i="34"/>
  <c r="R76" i="34"/>
  <c r="V76" i="34"/>
  <c r="Z76" i="34"/>
  <c r="AD76" i="34"/>
  <c r="AH76" i="34"/>
  <c r="AL76" i="34"/>
  <c r="AT76" i="34"/>
  <c r="AX76" i="34"/>
  <c r="BB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I25" i="34" l="1"/>
  <c r="I26" i="34" s="1"/>
  <c r="I28" i="34" s="1"/>
  <c r="I29" i="34" s="1"/>
  <c r="E26" i="34"/>
  <c r="E28" i="34" s="1"/>
  <c r="E29" i="34" s="1"/>
  <c r="G25" i="31"/>
  <c r="G26" i="31" s="1"/>
  <c r="G28" i="31" s="1"/>
  <c r="G29" i="31" s="1"/>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G29" i="34"/>
  <c r="F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AA34" i="34" l="1"/>
  <c r="AU34" i="34"/>
  <c r="K34" i="34"/>
  <c r="AJ34" i="34"/>
  <c r="Y34" i="34"/>
  <c r="BB34" i="34"/>
  <c r="S34" i="34"/>
  <c r="AX34" i="34"/>
  <c r="N34" i="34"/>
  <c r="AG34" i="34"/>
  <c r="Z34" i="34"/>
  <c r="AZ34" i="34"/>
  <c r="Q34" i="34"/>
  <c r="AD34" i="34"/>
  <c r="AC34" i="34"/>
  <c r="T34" i="34"/>
  <c r="AT34" i="34"/>
  <c r="AY34" i="34"/>
  <c r="AW34" i="34"/>
  <c r="V34" i="34"/>
  <c r="M34" i="34"/>
  <c r="AH34" i="34"/>
  <c r="J34" i="34"/>
  <c r="AE34" i="34"/>
  <c r="BA34" i="34"/>
  <c r="X34" i="34"/>
  <c r="AN34" i="34"/>
  <c r="R34" i="34"/>
  <c r="AM34" i="34"/>
  <c r="O34" i="34"/>
  <c r="AK34" i="34"/>
  <c r="L34" i="34"/>
  <c r="AB34" i="34"/>
  <c r="AR34" i="34"/>
  <c r="AL34" i="34"/>
  <c r="AI34" i="34"/>
  <c r="AO34" i="34"/>
  <c r="AQ34" i="34"/>
  <c r="W34" i="34"/>
  <c r="AS34" i="34"/>
  <c r="U34" i="34"/>
  <c r="AP34" i="34"/>
  <c r="P34" i="34"/>
  <c r="AF34" i="34"/>
  <c r="AV34" i="34"/>
  <c r="J25" i="34"/>
  <c r="J26" i="34" s="1"/>
  <c r="H25" i="31"/>
  <c r="H26" i="31" s="1"/>
  <c r="H28" i="31" s="1"/>
  <c r="H29" i="31" s="1"/>
  <c r="E62" i="34"/>
  <c r="AV30" i="34"/>
  <c r="AR30" i="34"/>
  <c r="AN30" i="34"/>
  <c r="AJ30" i="34"/>
  <c r="AF30" i="34"/>
  <c r="AB30" i="34"/>
  <c r="X30" i="34"/>
  <c r="T30" i="34"/>
  <c r="P30" i="34"/>
  <c r="L30" i="34"/>
  <c r="H30" i="34"/>
  <c r="H60" i="34" s="1"/>
  <c r="AU30" i="34"/>
  <c r="AP30" i="34"/>
  <c r="AK30" i="34"/>
  <c r="AE30" i="34"/>
  <c r="Z30" i="34"/>
  <c r="U30" i="34"/>
  <c r="O30" i="34"/>
  <c r="J30" i="34"/>
  <c r="AX30" i="34"/>
  <c r="AS30" i="34"/>
  <c r="AM30" i="34"/>
  <c r="AH30" i="34"/>
  <c r="AC30" i="34"/>
  <c r="W30" i="34"/>
  <c r="R30" i="34"/>
  <c r="M30" i="34"/>
  <c r="G30" i="34"/>
  <c r="G60" i="34" s="1"/>
  <c r="AW30" i="34"/>
  <c r="AL30" i="34"/>
  <c r="AA30" i="34"/>
  <c r="Q30" i="34"/>
  <c r="F30" i="34"/>
  <c r="F60" i="34" s="1"/>
  <c r="AI30" i="34"/>
  <c r="N30" i="34"/>
  <c r="AQ30" i="34"/>
  <c r="K30" i="34"/>
  <c r="AO30" i="34"/>
  <c r="S30" i="34"/>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Q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W33" i="31" l="1"/>
  <c r="AJ33" i="31"/>
  <c r="Y33" i="31"/>
  <c r="AR33" i="31"/>
  <c r="L33" i="31"/>
  <c r="AG33" i="31"/>
  <c r="T33" i="31"/>
  <c r="AZ33" i="31"/>
  <c r="I33" i="31"/>
  <c r="I60" i="31" s="1"/>
  <c r="AO33" i="31"/>
  <c r="AB33" i="31"/>
  <c r="J60" i="34"/>
  <c r="K33" i="31"/>
  <c r="AA33" i="31"/>
  <c r="AQ33" i="31"/>
  <c r="N33" i="31"/>
  <c r="AD33" i="31"/>
  <c r="AL33" i="31"/>
  <c r="M33" i="31"/>
  <c r="U33" i="31"/>
  <c r="AC33" i="31"/>
  <c r="AK33" i="31"/>
  <c r="AS33" i="31"/>
  <c r="BA33" i="31"/>
  <c r="P33" i="31"/>
  <c r="X33" i="31"/>
  <c r="AF33" i="31"/>
  <c r="AN33" i="31"/>
  <c r="AV33" i="31"/>
  <c r="J28" i="34"/>
  <c r="J29" i="34" s="1"/>
  <c r="S33" i="31"/>
  <c r="AI33" i="31"/>
  <c r="AY33" i="31"/>
  <c r="V33" i="31"/>
  <c r="AT33" i="31"/>
  <c r="O33" i="31"/>
  <c r="W33" i="31"/>
  <c r="AE33" i="31"/>
  <c r="AM33" i="31"/>
  <c r="AU33" i="31"/>
  <c r="J33" i="31"/>
  <c r="R33" i="31"/>
  <c r="Z33" i="31"/>
  <c r="AH33" i="31"/>
  <c r="AP33" i="31"/>
  <c r="AX33" i="31"/>
  <c r="K25" i="34"/>
  <c r="K26" i="34" s="1"/>
  <c r="I25" i="31"/>
  <c r="I26" i="31" s="1"/>
  <c r="I28" i="31" s="1"/>
  <c r="F61" i="34"/>
  <c r="F62" i="34" s="1"/>
  <c r="G61" i="34" s="1"/>
  <c r="G62" i="34" s="1"/>
  <c r="H61" i="34" s="1"/>
  <c r="E63" i="34"/>
  <c r="E64" i="34" s="1"/>
  <c r="E77" i="34" s="1"/>
  <c r="E80" i="34" s="1"/>
  <c r="E81" i="34" s="1"/>
  <c r="D41" i="20"/>
  <c r="H12" i="20"/>
  <c r="G60" i="31"/>
  <c r="E63" i="31"/>
  <c r="E64" i="31" s="1"/>
  <c r="F61" i="31"/>
  <c r="H60" i="31"/>
  <c r="F12" i="10"/>
  <c r="G12" i="10"/>
  <c r="H12" i="10"/>
  <c r="I12" i="10"/>
  <c r="E12" i="10"/>
  <c r="F20" i="10"/>
  <c r="K28" i="34" l="1"/>
  <c r="K29" i="34" s="1"/>
  <c r="L25" i="34"/>
  <c r="L26" i="34" s="1"/>
  <c r="L28" i="34" s="1"/>
  <c r="AV35" i="34"/>
  <c r="AF35" i="34"/>
  <c r="P35" i="34"/>
  <c r="AO35" i="34"/>
  <c r="S35" i="34"/>
  <c r="AQ35" i="34"/>
  <c r="V35" i="34"/>
  <c r="AP35" i="34"/>
  <c r="AM35" i="34"/>
  <c r="BC35" i="34"/>
  <c r="AK35" i="34"/>
  <c r="AR35" i="34"/>
  <c r="AB35" i="34"/>
  <c r="L35" i="34"/>
  <c r="AI35" i="34"/>
  <c r="N35" i="34"/>
  <c r="AL35" i="34"/>
  <c r="Q35" i="34"/>
  <c r="AE35" i="34"/>
  <c r="R35" i="34"/>
  <c r="AH35" i="34"/>
  <c r="O35" i="34"/>
  <c r="AN35" i="34"/>
  <c r="X35" i="34"/>
  <c r="AY35" i="34"/>
  <c r="AD35" i="34"/>
  <c r="BB35" i="34"/>
  <c r="AG35" i="34"/>
  <c r="K35" i="34"/>
  <c r="K60" i="34" s="1"/>
  <c r="U35" i="34"/>
  <c r="AU35" i="34"/>
  <c r="M35" i="34"/>
  <c r="AS35" i="34"/>
  <c r="AZ35" i="34"/>
  <c r="AJ35" i="34"/>
  <c r="T35" i="34"/>
  <c r="AT35" i="34"/>
  <c r="Y35" i="34"/>
  <c r="AW35" i="34"/>
  <c r="AA35" i="34"/>
  <c r="BA35" i="34"/>
  <c r="AX35" i="34"/>
  <c r="Z35" i="34"/>
  <c r="AC35" i="34"/>
  <c r="W35" i="34"/>
  <c r="J25" i="3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M25" i="34" l="1"/>
  <c r="M26" i="34" s="1"/>
  <c r="L29" i="34"/>
  <c r="AW37" i="34"/>
  <c r="AG37" i="34"/>
  <c r="Q37" i="34"/>
  <c r="AV37" i="34"/>
  <c r="AF37" i="34"/>
  <c r="P37" i="34"/>
  <c r="AE37" i="34"/>
  <c r="AQ37" i="34"/>
  <c r="AP37" i="34"/>
  <c r="AH37" i="34"/>
  <c r="AX37" i="34"/>
  <c r="AO37" i="34"/>
  <c r="Y37" i="34"/>
  <c r="BD37" i="34"/>
  <c r="AN37" i="34"/>
  <c r="X37" i="34"/>
  <c r="AU37" i="34"/>
  <c r="O37" i="34"/>
  <c r="AA37" i="34"/>
  <c r="BB37" i="34"/>
  <c r="N37" i="34"/>
  <c r="AD37" i="34"/>
  <c r="AK37" i="34"/>
  <c r="AZ37" i="34"/>
  <c r="T37" i="34"/>
  <c r="AY37" i="34"/>
  <c r="V37" i="34"/>
  <c r="U37" i="34"/>
  <c r="AM37" i="34"/>
  <c r="AL37" i="34"/>
  <c r="M37" i="34"/>
  <c r="W37" i="34"/>
  <c r="R37" i="34"/>
  <c r="AC37" i="34"/>
  <c r="AR37" i="34"/>
  <c r="BC37" i="34"/>
  <c r="AI37" i="34"/>
  <c r="AT37" i="34"/>
  <c r="BA37" i="34"/>
  <c r="AJ37" i="34"/>
  <c r="S37" i="34"/>
  <c r="AS37" i="34"/>
  <c r="AB37" i="34"/>
  <c r="Z37" i="34"/>
  <c r="AS36" i="34"/>
  <c r="AC36" i="34"/>
  <c r="BD36" i="34"/>
  <c r="AN36" i="34"/>
  <c r="X36" i="34"/>
  <c r="AY36" i="34"/>
  <c r="S36" i="34"/>
  <c r="AM36" i="34"/>
  <c r="BB36" i="34"/>
  <c r="AT36" i="34"/>
  <c r="N36" i="34"/>
  <c r="AO36" i="34"/>
  <c r="Y36" i="34"/>
  <c r="AZ36" i="34"/>
  <c r="AJ36" i="34"/>
  <c r="T36" i="34"/>
  <c r="AQ36" i="34"/>
  <c r="M36" i="34"/>
  <c r="AE36" i="34"/>
  <c r="AL36" i="34"/>
  <c r="AX36" i="34"/>
  <c r="AP36" i="34"/>
  <c r="BA36" i="34"/>
  <c r="U36" i="34"/>
  <c r="AF36" i="34"/>
  <c r="AI36" i="34"/>
  <c r="W36" i="34"/>
  <c r="R36" i="34"/>
  <c r="AW36" i="34"/>
  <c r="Q36" i="34"/>
  <c r="AB36" i="34"/>
  <c r="AA36" i="34"/>
  <c r="O36" i="34"/>
  <c r="AD36" i="34"/>
  <c r="AK36" i="34"/>
  <c r="AV36" i="34"/>
  <c r="P36" i="34"/>
  <c r="BC36" i="34"/>
  <c r="V36" i="34"/>
  <c r="Z36" i="34"/>
  <c r="AG36" i="34"/>
  <c r="AR36" i="34"/>
  <c r="L36" i="34"/>
  <c r="L60" i="34" s="1"/>
  <c r="AU36" i="34"/>
  <c r="AH36" i="34"/>
  <c r="H63" i="34"/>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M60" i="34" l="1"/>
  <c r="M28" i="34"/>
  <c r="M29" i="34" s="1"/>
  <c r="N25" i="34"/>
  <c r="N26" i="34" s="1"/>
  <c r="N28" i="34" s="1"/>
  <c r="H81" i="34"/>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29" i="34" l="1"/>
  <c r="AR39" i="34"/>
  <c r="AB39" i="34"/>
  <c r="BC39" i="34"/>
  <c r="AM39" i="34"/>
  <c r="W39" i="34"/>
  <c r="AP39" i="34"/>
  <c r="BB39" i="34"/>
  <c r="V39" i="34"/>
  <c r="AG39" i="34"/>
  <c r="Q39" i="34"/>
  <c r="AZ39" i="34"/>
  <c r="AJ39" i="34"/>
  <c r="T39" i="34"/>
  <c r="AU39" i="34"/>
  <c r="AE39" i="34"/>
  <c r="O39" i="34"/>
  <c r="Z39" i="34"/>
  <c r="AL39" i="34"/>
  <c r="AK39" i="34"/>
  <c r="Y39" i="34"/>
  <c r="AO39" i="34"/>
  <c r="AN39" i="34"/>
  <c r="AY39" i="34"/>
  <c r="S39" i="34"/>
  <c r="AT39" i="34"/>
  <c r="AS39" i="34"/>
  <c r="BD39" i="34"/>
  <c r="AH39" i="34"/>
  <c r="AC39" i="34"/>
  <c r="P39" i="34"/>
  <c r="R39" i="34"/>
  <c r="AF39" i="34"/>
  <c r="AQ39" i="34"/>
  <c r="AX39" i="34"/>
  <c r="AD39" i="34"/>
  <c r="AW39" i="34"/>
  <c r="X39" i="34"/>
  <c r="AI39" i="34"/>
  <c r="BA39" i="34"/>
  <c r="AV39" i="34"/>
  <c r="AA39" i="34"/>
  <c r="U39" i="34"/>
  <c r="O25" i="34"/>
  <c r="O26" i="34" s="1"/>
  <c r="O28" i="34" s="1"/>
  <c r="AP38" i="34"/>
  <c r="Z38" i="34"/>
  <c r="AT38" i="34"/>
  <c r="V38" i="34"/>
  <c r="AW38" i="34"/>
  <c r="AG38" i="34"/>
  <c r="Q38" i="34"/>
  <c r="AB38" i="34"/>
  <c r="AN38" i="34"/>
  <c r="AU38" i="34"/>
  <c r="BC38" i="34"/>
  <c r="AM38" i="34"/>
  <c r="AL38" i="34"/>
  <c r="R38" i="34"/>
  <c r="BB38" i="34"/>
  <c r="AH38" i="34"/>
  <c r="N38" i="34"/>
  <c r="N60" i="34" s="1"/>
  <c r="AO38" i="34"/>
  <c r="Y38" i="34"/>
  <c r="AR38" i="34"/>
  <c r="BD38" i="34"/>
  <c r="X38" i="34"/>
  <c r="O38" i="34"/>
  <c r="AI38" i="34"/>
  <c r="S38" i="34"/>
  <c r="AD38" i="34"/>
  <c r="AC38" i="34"/>
  <c r="T38" i="34"/>
  <c r="AE38" i="34"/>
  <c r="AY38" i="34"/>
  <c r="AK38" i="34"/>
  <c r="AA38" i="34"/>
  <c r="BA38" i="34"/>
  <c r="U38" i="34"/>
  <c r="AV38" i="34"/>
  <c r="AQ38" i="34"/>
  <c r="AS38" i="34"/>
  <c r="AZ38" i="34"/>
  <c r="AF38" i="34"/>
  <c r="W38" i="34"/>
  <c r="AX38" i="34"/>
  <c r="AJ38" i="34"/>
  <c r="P38" i="34"/>
  <c r="I81" i="34"/>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P25" i="34" l="1"/>
  <c r="P26" i="34" s="1"/>
  <c r="O29" i="34"/>
  <c r="AY40" i="34"/>
  <c r="AI40" i="34"/>
  <c r="S40" i="34"/>
  <c r="AP40" i="34"/>
  <c r="Z40" i="34"/>
  <c r="AO40" i="34"/>
  <c r="BA40" i="34"/>
  <c r="U40" i="34"/>
  <c r="X40" i="34"/>
  <c r="AN40" i="34"/>
  <c r="AQ40" i="34"/>
  <c r="AA40" i="34"/>
  <c r="AX40" i="34"/>
  <c r="AH40" i="34"/>
  <c r="R40" i="34"/>
  <c r="Y40" i="34"/>
  <c r="AK40" i="34"/>
  <c r="AB40" i="34"/>
  <c r="AV40" i="34"/>
  <c r="T40" i="34"/>
  <c r="AE40" i="34"/>
  <c r="AL40" i="34"/>
  <c r="AG40" i="34"/>
  <c r="AR40" i="34"/>
  <c r="AJ40" i="34"/>
  <c r="BC40" i="34"/>
  <c r="W40" i="34"/>
  <c r="AD40" i="34"/>
  <c r="Q40" i="34"/>
  <c r="BD40" i="34"/>
  <c r="AF40" i="34"/>
  <c r="AT40" i="34"/>
  <c r="AC40" i="34"/>
  <c r="AU40" i="34"/>
  <c r="V40" i="34"/>
  <c r="AZ40" i="34"/>
  <c r="AM40" i="34"/>
  <c r="AW40" i="34"/>
  <c r="P40" i="34"/>
  <c r="P60" i="34" s="1"/>
  <c r="BB40" i="34"/>
  <c r="AS40" i="34"/>
  <c r="O60" i="34"/>
  <c r="J81" i="34"/>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P28" i="34" l="1"/>
  <c r="P29" i="34" s="1"/>
  <c r="Q25" i="34"/>
  <c r="Q26" i="34" s="1"/>
  <c r="Q28" i="34" s="1"/>
  <c r="K81" i="34"/>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Q29" i="34" l="1"/>
  <c r="AV42" i="34"/>
  <c r="AF42" i="34"/>
  <c r="BC42" i="34"/>
  <c r="AM42" i="34"/>
  <c r="W42" i="34"/>
  <c r="AH42" i="34"/>
  <c r="AT42" i="34"/>
  <c r="AS42" i="34"/>
  <c r="AW42" i="34"/>
  <c r="AG42" i="34"/>
  <c r="BD42" i="34"/>
  <c r="AN42" i="34"/>
  <c r="X42" i="34"/>
  <c r="AU42" i="34"/>
  <c r="AE42" i="34"/>
  <c r="AX42" i="34"/>
  <c r="R42" i="34"/>
  <c r="AD42" i="34"/>
  <c r="AO42" i="34"/>
  <c r="BA42" i="34"/>
  <c r="AB42" i="34"/>
  <c r="AI42" i="34"/>
  <c r="Z42" i="34"/>
  <c r="AC42" i="34"/>
  <c r="AZ42" i="34"/>
  <c r="T42" i="34"/>
  <c r="AA42" i="34"/>
  <c r="BB42" i="34"/>
  <c r="AK42" i="34"/>
  <c r="AJ42" i="34"/>
  <c r="AP42" i="34"/>
  <c r="U42" i="34"/>
  <c r="AY42" i="34"/>
  <c r="AL42" i="34"/>
  <c r="AQ42" i="34"/>
  <c r="V42" i="34"/>
  <c r="AR42" i="34"/>
  <c r="S42" i="34"/>
  <c r="Y42" i="34"/>
  <c r="R25" i="34"/>
  <c r="R26" i="34" s="1"/>
  <c r="R28" i="34" s="1"/>
  <c r="AY41" i="34"/>
  <c r="AI41" i="34"/>
  <c r="S41" i="34"/>
  <c r="AP41" i="34"/>
  <c r="Z41" i="34"/>
  <c r="AO41" i="34"/>
  <c r="BA41" i="34"/>
  <c r="U41" i="34"/>
  <c r="AV41" i="34"/>
  <c r="AB41" i="34"/>
  <c r="AQ41" i="34"/>
  <c r="AA41" i="34"/>
  <c r="AX41" i="34"/>
  <c r="AH41" i="34"/>
  <c r="R41" i="34"/>
  <c r="Y41" i="34"/>
  <c r="AK41" i="34"/>
  <c r="AJ41" i="34"/>
  <c r="AN41" i="34"/>
  <c r="X41" i="34"/>
  <c r="AE41" i="34"/>
  <c r="AL41" i="34"/>
  <c r="AG41" i="34"/>
  <c r="AZ41" i="34"/>
  <c r="BD41" i="34"/>
  <c r="BC41" i="34"/>
  <c r="W41" i="34"/>
  <c r="AD41" i="34"/>
  <c r="Q41" i="34"/>
  <c r="Q60" i="34" s="1"/>
  <c r="T41" i="34"/>
  <c r="AM41" i="34"/>
  <c r="AW41" i="34"/>
  <c r="AF41" i="34"/>
  <c r="BB41" i="34"/>
  <c r="AS41" i="34"/>
  <c r="AT41" i="34"/>
  <c r="AC41" i="34"/>
  <c r="AU41" i="34"/>
  <c r="V41" i="34"/>
  <c r="AR41" i="34"/>
  <c r="L81" i="34"/>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R29" i="34" l="1"/>
  <c r="AW43" i="34"/>
  <c r="BC43" i="34"/>
  <c r="AH43" i="34"/>
  <c r="BB43" i="34"/>
  <c r="AG43" i="34"/>
  <c r="AU43" i="34"/>
  <c r="AZ43" i="34"/>
  <c r="AN43" i="34"/>
  <c r="AT43" i="34"/>
  <c r="AA43" i="34"/>
  <c r="AO43" i="34"/>
  <c r="AR43" i="34"/>
  <c r="Z43" i="34"/>
  <c r="AQ43" i="34"/>
  <c r="Y43" i="34"/>
  <c r="AB43" i="34"/>
  <c r="AF43" i="34"/>
  <c r="AI43" i="34"/>
  <c r="S43" i="34"/>
  <c r="S60" i="34" s="1"/>
  <c r="AK43" i="34"/>
  <c r="V43" i="34"/>
  <c r="U43" i="34"/>
  <c r="X43" i="34"/>
  <c r="AY43" i="34"/>
  <c r="BA43" i="34"/>
  <c r="AL43" i="34"/>
  <c r="AE43" i="34"/>
  <c r="AS43" i="34"/>
  <c r="AC43" i="34"/>
  <c r="BD43" i="34"/>
  <c r="AX43" i="34"/>
  <c r="AV43" i="34"/>
  <c r="AJ43" i="34"/>
  <c r="W43" i="34"/>
  <c r="AM43" i="34"/>
  <c r="T43" i="34"/>
  <c r="AD43" i="34"/>
  <c r="AP43" i="34"/>
  <c r="R60" i="34"/>
  <c r="S25" i="34"/>
  <c r="S26" i="34" s="1"/>
  <c r="S28" i="34" s="1"/>
  <c r="M81" i="34"/>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T25" i="34" l="1"/>
  <c r="T26" i="34" s="1"/>
  <c r="T28" i="34" s="1"/>
  <c r="S29" i="34"/>
  <c r="BD44" i="34"/>
  <c r="AN44" i="34"/>
  <c r="X44" i="34"/>
  <c r="AS44" i="34"/>
  <c r="W44" i="34"/>
  <c r="AL44" i="34"/>
  <c r="BA44" i="34"/>
  <c r="AU44" i="34"/>
  <c r="Y44" i="34"/>
  <c r="AD44" i="34"/>
  <c r="AV44" i="34"/>
  <c r="AT44" i="34"/>
  <c r="AZ44" i="34"/>
  <c r="AJ44" i="34"/>
  <c r="T44" i="34"/>
  <c r="T60" i="34" s="1"/>
  <c r="AM44" i="34"/>
  <c r="BB44" i="34"/>
  <c r="AG44" i="34"/>
  <c r="AP44" i="34"/>
  <c r="AK44" i="34"/>
  <c r="AY44" i="34"/>
  <c r="AF44" i="34"/>
  <c r="BC44" i="34"/>
  <c r="AH44" i="34"/>
  <c r="AW44" i="34"/>
  <c r="AA44" i="34"/>
  <c r="AE44" i="34"/>
  <c r="Z44" i="34"/>
  <c r="AO44" i="34"/>
  <c r="AR44" i="34"/>
  <c r="AB44" i="34"/>
  <c r="AX44" i="34"/>
  <c r="AC44" i="34"/>
  <c r="AQ44" i="34"/>
  <c r="V44" i="34"/>
  <c r="U44" i="34"/>
  <c r="AI44" i="34"/>
  <c r="N81" i="34"/>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U25" i="34" l="1"/>
  <c r="U26" i="34" s="1"/>
  <c r="T29" i="34"/>
  <c r="BD45" i="34"/>
  <c r="AN45" i="34"/>
  <c r="X45" i="34"/>
  <c r="AI45" i="34"/>
  <c r="AX45" i="34"/>
  <c r="AC45" i="34"/>
  <c r="AA45" i="34"/>
  <c r="V45" i="34"/>
  <c r="U45" i="34"/>
  <c r="U60" i="34" s="1"/>
  <c r="AV45" i="34"/>
  <c r="AF45" i="34"/>
  <c r="AT45" i="34"/>
  <c r="Y45" i="34"/>
  <c r="AM45" i="34"/>
  <c r="AW45" i="34"/>
  <c r="AQ45" i="34"/>
  <c r="AE45" i="34"/>
  <c r="AP45" i="34"/>
  <c r="AJ45" i="34"/>
  <c r="AD45" i="34"/>
  <c r="W45" i="34"/>
  <c r="BA45" i="34"/>
  <c r="AY45" i="34"/>
  <c r="BB45" i="34"/>
  <c r="AO45" i="34"/>
  <c r="AG45" i="34"/>
  <c r="AB45" i="34"/>
  <c r="BC45" i="34"/>
  <c r="AL45" i="34"/>
  <c r="Z45" i="34"/>
  <c r="AZ45" i="34"/>
  <c r="AS45" i="34"/>
  <c r="AU45" i="34"/>
  <c r="AR45" i="34"/>
  <c r="AH45" i="34"/>
  <c r="AK45" i="34"/>
  <c r="O81" i="34"/>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V25" i="34" l="1"/>
  <c r="V26" i="34" s="1"/>
  <c r="U28" i="34"/>
  <c r="U29" i="34" s="1"/>
  <c r="P81" i="34"/>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V28" i="34" l="1"/>
  <c r="V29" i="34" s="1"/>
  <c r="W25" i="34"/>
  <c r="W26" i="34" s="1"/>
  <c r="W28" i="34" s="1"/>
  <c r="AS46" i="34"/>
  <c r="AC46" i="34"/>
  <c r="AQ46" i="34"/>
  <c r="V46" i="34"/>
  <c r="V60" i="34" s="1"/>
  <c r="AJ46" i="34"/>
  <c r="AT46" i="34"/>
  <c r="AN46" i="34"/>
  <c r="W46" i="34"/>
  <c r="AR46" i="34"/>
  <c r="BA46" i="34"/>
  <c r="AK46" i="34"/>
  <c r="BB46" i="34"/>
  <c r="AF46" i="34"/>
  <c r="AU46" i="34"/>
  <c r="Z46" i="34"/>
  <c r="X46" i="34"/>
  <c r="AM46" i="34"/>
  <c r="AH46" i="34"/>
  <c r="AO46" i="34"/>
  <c r="AL46" i="34"/>
  <c r="AE46" i="34"/>
  <c r="AD46" i="34"/>
  <c r="AG46" i="34"/>
  <c r="AA46" i="34"/>
  <c r="BD46" i="34"/>
  <c r="AB46" i="34"/>
  <c r="AV46" i="34"/>
  <c r="AY46" i="34"/>
  <c r="AZ46" i="34"/>
  <c r="BC46" i="34"/>
  <c r="AW46" i="34"/>
  <c r="AP46" i="34"/>
  <c r="AX46" i="34"/>
  <c r="Y46" i="34"/>
  <c r="AI46" i="34"/>
  <c r="Q81" i="34"/>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W29" i="34" l="1"/>
  <c r="AP48" i="34"/>
  <c r="Z48" i="34"/>
  <c r="AJ48" i="34"/>
  <c r="AS48" i="34"/>
  <c r="AL48" i="34"/>
  <c r="AU48" i="34"/>
  <c r="BA48" i="34"/>
  <c r="AY48" i="34"/>
  <c r="AW48" i="34"/>
  <c r="AB48" i="34"/>
  <c r="BC48" i="34"/>
  <c r="BB48" i="34"/>
  <c r="AH48" i="34"/>
  <c r="AO48" i="34"/>
  <c r="AM48" i="34"/>
  <c r="AR48" i="34"/>
  <c r="AI48" i="34"/>
  <c r="AN48" i="34"/>
  <c r="AV48" i="34"/>
  <c r="AD48" i="34"/>
  <c r="AF48" i="34"/>
  <c r="BD48" i="34"/>
  <c r="AZ48" i="34"/>
  <c r="X48" i="34"/>
  <c r="AQ48" i="34"/>
  <c r="AX48" i="34"/>
  <c r="AE48" i="34"/>
  <c r="AK48" i="34"/>
  <c r="AA48" i="34"/>
  <c r="AT48" i="34"/>
  <c r="Y48" i="34"/>
  <c r="AC48" i="34"/>
  <c r="AG48" i="34"/>
  <c r="X25" i="34"/>
  <c r="X26" i="34" s="1"/>
  <c r="AQ47" i="34"/>
  <c r="AA47" i="34"/>
  <c r="AO47" i="34"/>
  <c r="BD47" i="34"/>
  <c r="AH47" i="34"/>
  <c r="AR47" i="34"/>
  <c r="AB47" i="34"/>
  <c r="AP47" i="34"/>
  <c r="AY47" i="34"/>
  <c r="AI47" i="34"/>
  <c r="AZ47" i="34"/>
  <c r="AD47" i="34"/>
  <c r="AS47" i="34"/>
  <c r="X47" i="34"/>
  <c r="AW47" i="34"/>
  <c r="Z47" i="34"/>
  <c r="BA47" i="34"/>
  <c r="BC47" i="34"/>
  <c r="W47" i="34"/>
  <c r="W60" i="34" s="1"/>
  <c r="AX47" i="34"/>
  <c r="AG47" i="34"/>
  <c r="AK47" i="34"/>
  <c r="AU47" i="34"/>
  <c r="AT47" i="34"/>
  <c r="AN47" i="34"/>
  <c r="AL47" i="34"/>
  <c r="AE47" i="34"/>
  <c r="BB47" i="34"/>
  <c r="AJ47" i="34"/>
  <c r="AV47" i="34"/>
  <c r="Y47" i="34"/>
  <c r="AF47" i="34"/>
  <c r="AM47" i="34"/>
  <c r="AC47" i="34"/>
  <c r="R81" i="34"/>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X28" i="34" l="1"/>
  <c r="X29" i="34" s="1"/>
  <c r="Y25" i="34"/>
  <c r="Y26" i="34" s="1"/>
  <c r="X60" i="34"/>
  <c r="S81" i="34"/>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R30" i="10"/>
  <c r="R14" i="10" s="1"/>
  <c r="R24" i="10" s="1"/>
  <c r="R87" i="31"/>
  <c r="R66" i="31" s="1"/>
  <c r="R76" i="31" s="1"/>
  <c r="R77" i="31" s="1"/>
  <c r="R80" i="31" s="1"/>
  <c r="R81" i="31" s="1"/>
  <c r="D55" i="20"/>
  <c r="V12" i="20"/>
  <c r="U62" i="31"/>
  <c r="V61" i="31" s="1"/>
  <c r="T63" i="31"/>
  <c r="T64" i="31" s="1"/>
  <c r="T81" i="34" l="1"/>
  <c r="C4" i="34" s="1"/>
  <c r="G30" i="29" s="1"/>
  <c r="BB49" i="34"/>
  <c r="AX49" i="34"/>
  <c r="AH49" i="34"/>
  <c r="AU49" i="34"/>
  <c r="Y49" i="34"/>
  <c r="Y60" i="34" s="1"/>
  <c r="AI49" i="34"/>
  <c r="AN49" i="34"/>
  <c r="AF49" i="34"/>
  <c r="AY49" i="34"/>
  <c r="AT49" i="34"/>
  <c r="Z49" i="34"/>
  <c r="AE49" i="34"/>
  <c r="AB49" i="34"/>
  <c r="AA49" i="34"/>
  <c r="AK49" i="34"/>
  <c r="AP49" i="34"/>
  <c r="AZ49" i="34"/>
  <c r="BD49" i="34"/>
  <c r="BC49" i="34"/>
  <c r="AS49" i="34"/>
  <c r="AR49" i="34"/>
  <c r="AL49" i="34"/>
  <c r="AO49" i="34"/>
  <c r="AW49" i="34"/>
  <c r="AV49" i="34"/>
  <c r="BA49" i="34"/>
  <c r="AC49" i="34"/>
  <c r="AD49" i="34"/>
  <c r="AJ49" i="34"/>
  <c r="AQ49" i="34"/>
  <c r="AG49" i="34"/>
  <c r="AM49" i="34"/>
  <c r="Y28" i="34"/>
  <c r="Y29" i="34" s="1"/>
  <c r="Z25" i="34"/>
  <c r="Z26" i="34" s="1"/>
  <c r="Z28" i="34" s="1"/>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V62" i="34"/>
  <c r="W61" i="34" s="1"/>
  <c r="U63" i="34"/>
  <c r="U64" i="34" s="1"/>
  <c r="U77" i="34" s="1"/>
  <c r="U80" i="34" s="1"/>
  <c r="S87" i="31"/>
  <c r="S66" i="31" s="1"/>
  <c r="S76" i="31" s="1"/>
  <c r="S77" i="31" s="1"/>
  <c r="S80" i="31" s="1"/>
  <c r="S81" i="31" s="1"/>
  <c r="S30" i="10"/>
  <c r="S14" i="10" s="1"/>
  <c r="S24" i="10" s="1"/>
  <c r="D56" i="20"/>
  <c r="W12" i="20"/>
  <c r="V62" i="31"/>
  <c r="W61" i="31" s="1"/>
  <c r="U63" i="31"/>
  <c r="U64" i="31" s="1"/>
  <c r="U81" i="34" l="1"/>
  <c r="Z29" i="34"/>
  <c r="BA51" i="34"/>
  <c r="AK51" i="34"/>
  <c r="AX51" i="34"/>
  <c r="AB51" i="34"/>
  <c r="AE51" i="34"/>
  <c r="AD51" i="34"/>
  <c r="AV51" i="34"/>
  <c r="AN51" i="34"/>
  <c r="AW51" i="34"/>
  <c r="AC51" i="34"/>
  <c r="AH51" i="34"/>
  <c r="AY51" i="34"/>
  <c r="AP51" i="34"/>
  <c r="AU51" i="34"/>
  <c r="AS51" i="34"/>
  <c r="BC51" i="34"/>
  <c r="AZ51" i="34"/>
  <c r="AQ51" i="34"/>
  <c r="AA51" i="34"/>
  <c r="BB51" i="34"/>
  <c r="AO51" i="34"/>
  <c r="AR51" i="34"/>
  <c r="AT51" i="34"/>
  <c r="AJ51" i="34"/>
  <c r="AI51" i="34"/>
  <c r="AG51" i="34"/>
  <c r="AM51" i="34"/>
  <c r="AL51" i="34"/>
  <c r="BD51" i="34"/>
  <c r="AF51" i="34"/>
  <c r="AA25" i="34"/>
  <c r="AA26" i="34" s="1"/>
  <c r="AA28" i="34" s="1"/>
  <c r="AY50" i="34"/>
  <c r="AI50" i="34"/>
  <c r="AV50" i="34"/>
  <c r="Z50" i="34"/>
  <c r="Z60" i="34" s="1"/>
  <c r="AG50" i="34"/>
  <c r="AD50" i="34"/>
  <c r="AJ50" i="34"/>
  <c r="AW50" i="34"/>
  <c r="AQ50" i="34"/>
  <c r="AA50" i="34"/>
  <c r="AK50" i="34"/>
  <c r="AT50" i="34"/>
  <c r="AS50" i="34"/>
  <c r="AC50" i="34"/>
  <c r="BD50" i="34"/>
  <c r="AE50" i="34"/>
  <c r="BB50" i="34"/>
  <c r="AR50" i="34"/>
  <c r="AO50" i="34"/>
  <c r="BC50" i="34"/>
  <c r="BA50" i="34"/>
  <c r="AN50" i="34"/>
  <c r="AX50" i="34"/>
  <c r="AM50" i="34"/>
  <c r="AL50" i="34"/>
  <c r="AP50" i="34"/>
  <c r="AH50" i="34"/>
  <c r="AF50" i="34"/>
  <c r="AB50" i="34"/>
  <c r="AU50" i="34"/>
  <c r="AZ50" i="34"/>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W62" i="34"/>
  <c r="X61" i="34" s="1"/>
  <c r="T30" i="10"/>
  <c r="T14" i="10" s="1"/>
  <c r="T24" i="10" s="1"/>
  <c r="T87" i="31"/>
  <c r="T66" i="31" s="1"/>
  <c r="T76" i="31" s="1"/>
  <c r="T77" i="31" s="1"/>
  <c r="T80" i="31" s="1"/>
  <c r="T81" i="31" s="1"/>
  <c r="D57" i="20"/>
  <c r="X12" i="20"/>
  <c r="W62" i="31"/>
  <c r="X61" i="31" s="1"/>
  <c r="V63" i="31"/>
  <c r="V64" i="31" s="1"/>
  <c r="AA60" i="34" l="1"/>
  <c r="V81" i="34"/>
  <c r="AB25" i="34"/>
  <c r="AB26" i="34" s="1"/>
  <c r="AB28" i="34" s="1"/>
  <c r="AA29" i="34"/>
  <c r="BD52" i="34"/>
  <c r="AN52" i="34"/>
  <c r="BA52" i="34"/>
  <c r="AE52" i="34"/>
  <c r="AD52" i="34"/>
  <c r="AC52" i="34"/>
  <c r="AH52" i="34"/>
  <c r="AM52" i="34"/>
  <c r="AV52" i="34"/>
  <c r="AF52" i="34"/>
  <c r="AP52" i="34"/>
  <c r="AS52" i="34"/>
  <c r="AQ52" i="34"/>
  <c r="AO52" i="34"/>
  <c r="AT52" i="34"/>
  <c r="AB52" i="34"/>
  <c r="AB60" i="34" s="1"/>
  <c r="AL52" i="34"/>
  <c r="AW52" i="34"/>
  <c r="AI52" i="34"/>
  <c r="AY52" i="34"/>
  <c r="AZ52" i="34"/>
  <c r="AU52" i="34"/>
  <c r="AX52" i="34"/>
  <c r="AG52" i="34"/>
  <c r="AR52" i="34"/>
  <c r="AK52" i="34"/>
  <c r="BB52" i="34"/>
  <c r="AJ52" i="34"/>
  <c r="BC52" i="34"/>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U87" i="31"/>
  <c r="U66" i="31" s="1"/>
  <c r="U76" i="31" s="1"/>
  <c r="U77" i="31" s="1"/>
  <c r="U80" i="31" s="1"/>
  <c r="U81" i="31" s="1"/>
  <c r="U30" i="10"/>
  <c r="U14" i="10" s="1"/>
  <c r="U24" i="10" s="1"/>
  <c r="D58" i="20"/>
  <c r="Y12" i="20"/>
  <c r="X62" i="31"/>
  <c r="Y61" i="31" s="1"/>
  <c r="W63" i="31"/>
  <c r="W64" i="31" s="1"/>
  <c r="W81" i="34" l="1"/>
  <c r="AC25" i="34"/>
  <c r="AC26" i="34" s="1"/>
  <c r="AB29" i="34"/>
  <c r="AZ53" i="34"/>
  <c r="AJ53" i="34"/>
  <c r="AO53" i="34"/>
  <c r="AS53" i="34"/>
  <c r="AQ53" i="34"/>
  <c r="AP53" i="34"/>
  <c r="AM53" i="34"/>
  <c r="AR53" i="34"/>
  <c r="AY53" i="34"/>
  <c r="AD53" i="34"/>
  <c r="AE53" i="34"/>
  <c r="AC53" i="34"/>
  <c r="AC60" i="34" s="1"/>
  <c r="AH53" i="34"/>
  <c r="AU53" i="34"/>
  <c r="BD53" i="34"/>
  <c r="AT53" i="34"/>
  <c r="AX53" i="34"/>
  <c r="AG53" i="34"/>
  <c r="AN53" i="34"/>
  <c r="BC53" i="34"/>
  <c r="AF53" i="34"/>
  <c r="AW53" i="34"/>
  <c r="AV53" i="34"/>
  <c r="AI53" i="34"/>
  <c r="AK53" i="34"/>
  <c r="BB53" i="34"/>
  <c r="BA53" i="34"/>
  <c r="AL53" i="34"/>
  <c r="X63" i="34"/>
  <c r="X64" i="34" s="1"/>
  <c r="X77" i="34" s="1"/>
  <c r="X80"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X81" i="34" l="1"/>
  <c r="AD25" i="34"/>
  <c r="AD26" i="34" s="1"/>
  <c r="AD28" i="34" s="1"/>
  <c r="AC28" i="34"/>
  <c r="AC29" i="34" s="1"/>
  <c r="AB25" i="3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D60" i="20"/>
  <c r="AA12" i="20"/>
  <c r="W87" i="31"/>
  <c r="W66" i="31" s="1"/>
  <c r="W76" i="31" s="1"/>
  <c r="W77" i="31" s="1"/>
  <c r="W80" i="31" s="1"/>
  <c r="W81" i="31" s="1"/>
  <c r="W30" i="10"/>
  <c r="W14" i="10" s="1"/>
  <c r="W24" i="10" s="1"/>
  <c r="Z62" i="31"/>
  <c r="AA61" i="31" s="1"/>
  <c r="Y63" i="31"/>
  <c r="Y64" i="31" s="1"/>
  <c r="Y81" i="34" l="1"/>
  <c r="AE25" i="34"/>
  <c r="AE26" i="34" s="1"/>
  <c r="AE28" i="34" s="1"/>
  <c r="AS54" i="34"/>
  <c r="BD54" i="34"/>
  <c r="AI54" i="34"/>
  <c r="AM54" i="34"/>
  <c r="AL54" i="34"/>
  <c r="AJ54" i="34"/>
  <c r="AP54" i="34"/>
  <c r="AO54" i="34"/>
  <c r="AT54" i="34"/>
  <c r="AU54" i="34"/>
  <c r="AE54" i="34"/>
  <c r="AV54" i="34"/>
  <c r="AK54" i="34"/>
  <c r="AN54" i="34"/>
  <c r="AF54" i="34"/>
  <c r="AQ54" i="34"/>
  <c r="BC54" i="34"/>
  <c r="BA54" i="34"/>
  <c r="AG54" i="34"/>
  <c r="AD54" i="34"/>
  <c r="AD60" i="34" s="1"/>
  <c r="AZ54" i="34"/>
  <c r="AX54" i="34"/>
  <c r="BB54" i="34"/>
  <c r="AY54" i="34"/>
  <c r="AR54" i="34"/>
  <c r="AW54" i="34"/>
  <c r="AH54" i="34"/>
  <c r="AD29" i="34"/>
  <c r="AU55" i="34"/>
  <c r="AE55" i="34"/>
  <c r="AJ55" i="34"/>
  <c r="AH55" i="34"/>
  <c r="AG55" i="34"/>
  <c r="AL55" i="34"/>
  <c r="BC55" i="34"/>
  <c r="AM55" i="34"/>
  <c r="AT55" i="34"/>
  <c r="AW55" i="34"/>
  <c r="AV55" i="34"/>
  <c r="AF55" i="34"/>
  <c r="AR55" i="34"/>
  <c r="AZ55" i="34"/>
  <c r="BB55" i="34"/>
  <c r="AK55" i="34"/>
  <c r="AY55" i="34"/>
  <c r="AO55" i="34"/>
  <c r="AN55" i="34"/>
  <c r="AX55" i="34"/>
  <c r="BD55" i="34"/>
  <c r="AP55" i="34"/>
  <c r="AQ55" i="34"/>
  <c r="AS55" i="34"/>
  <c r="AI55" i="34"/>
  <c r="BA55" i="34"/>
  <c r="Z63" i="34"/>
  <c r="Z64" i="34" s="1"/>
  <c r="Z77" i="34" s="1"/>
  <c r="Z80" i="34" s="1"/>
  <c r="Z81"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E60" i="34" l="1"/>
  <c r="AE29" i="34"/>
  <c r="BB56" i="34"/>
  <c r="AL56" i="34"/>
  <c r="AQ56" i="34"/>
  <c r="AS56" i="34"/>
  <c r="AJ56" i="34"/>
  <c r="AO56" i="34"/>
  <c r="AU56" i="34"/>
  <c r="AT56" i="34"/>
  <c r="AV56" i="34"/>
  <c r="AM56" i="34"/>
  <c r="AI56" i="34"/>
  <c r="AG56" i="34"/>
  <c r="AP56" i="34"/>
  <c r="AK56" i="34"/>
  <c r="AY56" i="34"/>
  <c r="BD56" i="34"/>
  <c r="AF56" i="34"/>
  <c r="AF60" i="34" s="1"/>
  <c r="AN56" i="34"/>
  <c r="AX56" i="34"/>
  <c r="AZ56" i="34"/>
  <c r="BC56" i="34"/>
  <c r="AH56" i="34"/>
  <c r="AR56" i="34"/>
  <c r="BA56" i="34"/>
  <c r="AW56" i="34"/>
  <c r="AF25" i="34"/>
  <c r="AF26" i="34" s="1"/>
  <c r="AD25" i="3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F28" i="34" l="1"/>
  <c r="AG25" i="34"/>
  <c r="AG26" i="34" s="1"/>
  <c r="AG28" i="34" s="1"/>
  <c r="AB63" i="34"/>
  <c r="AB64" i="34" s="1"/>
  <c r="AB77" i="34" s="1"/>
  <c r="AB80" i="34" s="1"/>
  <c r="AB81" i="34" s="1"/>
  <c r="C5" i="34" s="1"/>
  <c r="H30" i="29"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BB57" i="34" l="1"/>
  <c r="AL57" i="34"/>
  <c r="AS57" i="34"/>
  <c r="AQ57" i="34"/>
  <c r="AO57" i="34"/>
  <c r="AU57" i="34"/>
  <c r="AT57" i="34"/>
  <c r="BD57" i="34"/>
  <c r="AI57" i="34"/>
  <c r="BC57" i="34"/>
  <c r="BA57" i="34"/>
  <c r="AZ57" i="34"/>
  <c r="AH57" i="34"/>
  <c r="AJ57" i="34"/>
  <c r="AR57" i="34"/>
  <c r="AG57" i="34"/>
  <c r="AG60" i="34" s="1"/>
  <c r="AP57" i="34"/>
  <c r="AM57" i="34"/>
  <c r="AY57" i="34"/>
  <c r="AV57" i="34"/>
  <c r="AK57" i="34"/>
  <c r="AX57" i="34"/>
  <c r="AN57" i="34"/>
  <c r="AW57" i="34"/>
  <c r="AG29" i="34"/>
  <c r="BB58" i="34"/>
  <c r="AL58" i="34"/>
  <c r="AN58" i="34"/>
  <c r="AM58" i="34"/>
  <c r="AW58" i="34"/>
  <c r="BC58" i="34"/>
  <c r="AT58" i="34"/>
  <c r="AY58" i="34"/>
  <c r="BA58" i="34"/>
  <c r="AQ58" i="34"/>
  <c r="AV58" i="34"/>
  <c r="AJ58" i="34"/>
  <c r="BD58" i="34"/>
  <c r="AZ58" i="34"/>
  <c r="AR58" i="34"/>
  <c r="AS58" i="34"/>
  <c r="AH58" i="34"/>
  <c r="AU58" i="34"/>
  <c r="AX58" i="34"/>
  <c r="AO58" i="34"/>
  <c r="AP58" i="34"/>
  <c r="AK58" i="34"/>
  <c r="AI58" i="34"/>
  <c r="AH25" i="34"/>
  <c r="AH26" i="34" s="1"/>
  <c r="AF29" i="34"/>
  <c r="AE29" i="3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H60" i="34" l="1"/>
  <c r="AH28" i="34"/>
  <c r="AI25" i="34"/>
  <c r="AI26" i="34" s="1"/>
  <c r="AF29" i="3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V59" i="34" l="1"/>
  <c r="AV60" i="34" s="1"/>
  <c r="BC59" i="34"/>
  <c r="BC60" i="34" s="1"/>
  <c r="BA59" i="34"/>
  <c r="BA60" i="34" s="1"/>
  <c r="AO59" i="34"/>
  <c r="AO60" i="34" s="1"/>
  <c r="BB59" i="34"/>
  <c r="BB60" i="34" s="1"/>
  <c r="BD59" i="34"/>
  <c r="BD60" i="34" s="1"/>
  <c r="AN59" i="34"/>
  <c r="AN60" i="34" s="1"/>
  <c r="AS59" i="34"/>
  <c r="AS60" i="34" s="1"/>
  <c r="AL59" i="34"/>
  <c r="AL60" i="34" s="1"/>
  <c r="AK59" i="34"/>
  <c r="AK60" i="34" s="1"/>
  <c r="AY59" i="34"/>
  <c r="AY60" i="34" s="1"/>
  <c r="AR59" i="34"/>
  <c r="AR60" i="34" s="1"/>
  <c r="AT59" i="34"/>
  <c r="AT60" i="34" s="1"/>
  <c r="AI59" i="34"/>
  <c r="AI60" i="34" s="1"/>
  <c r="AJ59" i="34"/>
  <c r="AJ60" i="34" s="1"/>
  <c r="AW59" i="34"/>
  <c r="AW60" i="34" s="1"/>
  <c r="AP59" i="34"/>
  <c r="AP60" i="34" s="1"/>
  <c r="AZ59" i="34"/>
  <c r="AZ60" i="34" s="1"/>
  <c r="AQ59" i="34"/>
  <c r="AQ60" i="34" s="1"/>
  <c r="AX59" i="34"/>
  <c r="AX60" i="34" s="1"/>
  <c r="AM59" i="34"/>
  <c r="AM60" i="34" s="1"/>
  <c r="AU59" i="34"/>
  <c r="AU60" i="34" s="1"/>
  <c r="AI28" i="34"/>
  <c r="AI29" i="34" s="1"/>
  <c r="AJ25" i="34"/>
  <c r="AJ26" i="34" s="1"/>
  <c r="AH29" i="34"/>
  <c r="AE63" i="34"/>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J28" i="34" l="1"/>
  <c r="AJ29" i="34" s="1"/>
  <c r="AK25" i="34"/>
  <c r="AK26" i="34" s="1"/>
  <c r="AI25" i="3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K28" i="34" l="1"/>
  <c r="AK29" i="34" s="1"/>
  <c r="AL25" i="34"/>
  <c r="AL26" i="34" s="1"/>
  <c r="AJ25" i="3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L28" i="34" l="1"/>
  <c r="AL29" i="34" s="1"/>
  <c r="AM25" i="34"/>
  <c r="AM26" i="34" s="1"/>
  <c r="AM28" i="34" s="1"/>
  <c r="AM29" i="34" s="1"/>
  <c r="AK25" i="3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N25" i="34" l="1"/>
  <c r="AN26" i="34" s="1"/>
  <c r="AL25" i="3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O25" i="34" l="1"/>
  <c r="AO26" i="34" s="1"/>
  <c r="AO28" i="34" s="1"/>
  <c r="AO29" i="34" s="1"/>
  <c r="AN28" i="34"/>
  <c r="AN29" i="34" s="1"/>
  <c r="AM25" i="3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P25" i="34" l="1"/>
  <c r="AP26" i="34" s="1"/>
  <c r="AN25" i="3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P28" i="34" l="1"/>
  <c r="AP29" i="34" s="1"/>
  <c r="AQ25" i="34"/>
  <c r="AQ26" i="34" s="1"/>
  <c r="AQ28" i="34" s="1"/>
  <c r="AQ29" i="34" s="1"/>
  <c r="AO25" i="3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R25" i="34" l="1"/>
  <c r="AR26" i="34" s="1"/>
  <c r="AP25" i="3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S25" i="34" l="1"/>
  <c r="AS26" i="34" s="1"/>
  <c r="AR28" i="34"/>
  <c r="AR29" i="34" s="1"/>
  <c r="AQ25" i="3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S28" i="34" l="1"/>
  <c r="AS29" i="34" s="1"/>
  <c r="AT25" i="34"/>
  <c r="AT26" i="34" s="1"/>
  <c r="AT28" i="34" s="1"/>
  <c r="AT29" i="34" s="1"/>
  <c r="AR25" i="31"/>
  <c r="AR26" i="31" s="1"/>
  <c r="AR28" i="31" s="1"/>
  <c r="AR29" i="31" s="1"/>
  <c r="AR12" i="10"/>
  <c r="AP62" i="34"/>
  <c r="AQ61" i="34" s="1"/>
  <c r="AO63" i="34"/>
  <c r="AO64" i="34" s="1"/>
  <c r="AO77" i="34" s="1"/>
  <c r="AO80" i="34" s="1"/>
  <c r="AO81" i="34" s="1"/>
  <c r="AN81" i="31"/>
  <c r="AP62" i="31"/>
  <c r="AQ61" i="31" s="1"/>
  <c r="AO63" i="31"/>
  <c r="AO64" i="31" s="1"/>
  <c r="AO77" i="31" s="1"/>
  <c r="AO80" i="31" s="1"/>
  <c r="AU25" i="34" l="1"/>
  <c r="AU26" i="34" s="1"/>
  <c r="AP63" i="34"/>
  <c r="AP64" i="34" s="1"/>
  <c r="AP77" i="34" s="1"/>
  <c r="AP80" i="34" s="1"/>
  <c r="AP81" i="34" s="1"/>
  <c r="AS25" i="31"/>
  <c r="AS26" i="31" s="1"/>
  <c r="AS12" i="10"/>
  <c r="AQ62" i="34"/>
  <c r="AR61" i="34" s="1"/>
  <c r="AO81" i="31"/>
  <c r="AQ62" i="31"/>
  <c r="AR61" i="31" s="1"/>
  <c r="AP63" i="31"/>
  <c r="AP64" i="31" s="1"/>
  <c r="AP77" i="31" s="1"/>
  <c r="AP80" i="31" s="1"/>
  <c r="AU28" i="34" l="1"/>
  <c r="AU29" i="34" s="1"/>
  <c r="AW25" i="34"/>
  <c r="AW26" i="34" s="1"/>
  <c r="AV25" i="34"/>
  <c r="AV26" i="34" s="1"/>
  <c r="AV28" i="34" s="1"/>
  <c r="AV29" i="34" s="1"/>
  <c r="AS28" i="31"/>
  <c r="AS29" i="31" s="1"/>
  <c r="AT25" i="31"/>
  <c r="AT26" i="31" s="1"/>
  <c r="AT28" i="31" s="1"/>
  <c r="AT29" i="31" s="1"/>
  <c r="AT12" i="10"/>
  <c r="AR62" i="34"/>
  <c r="AS61" i="34" s="1"/>
  <c r="AQ63" i="34"/>
  <c r="AQ64" i="34" s="1"/>
  <c r="AQ77" i="34" s="1"/>
  <c r="AQ80" i="34" s="1"/>
  <c r="AQ81" i="34" s="1"/>
  <c r="AP81" i="31"/>
  <c r="AR62" i="31"/>
  <c r="AS61" i="31" s="1"/>
  <c r="AQ63" i="31"/>
  <c r="AQ64" i="31" s="1"/>
  <c r="AQ77" i="31" s="1"/>
  <c r="AQ80" i="31" s="1"/>
  <c r="AW28" i="34" l="1"/>
  <c r="AW29" i="34" s="1"/>
  <c r="AR63" i="34"/>
  <c r="AR64" i="34" s="1"/>
  <c r="AR77" i="34" s="1"/>
  <c r="AR80" i="34" s="1"/>
  <c r="AR81" i="34" s="1"/>
  <c r="AU25" i="31"/>
  <c r="AU26" i="31" s="1"/>
  <c r="AU28" i="31" s="1"/>
  <c r="AU29" i="31" s="1"/>
  <c r="AU12" i="10"/>
  <c r="AS62" i="34"/>
  <c r="AT61" i="34" s="1"/>
  <c r="AQ81" i="31"/>
  <c r="C6" i="31" s="1"/>
  <c r="I29" i="29" s="1"/>
  <c r="AS62" i="31"/>
  <c r="AT61" i="31" s="1"/>
  <c r="AR63" i="31"/>
  <c r="AR64" i="31" s="1"/>
  <c r="AR77" i="31" s="1"/>
  <c r="AR80" i="31" s="1"/>
  <c r="AV25" i="31" l="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l="1"/>
  <c r="AX62" i="34"/>
  <c r="AY61" i="34" s="1"/>
  <c r="AW63" i="34"/>
  <c r="AW64" i="34" s="1"/>
  <c r="AW77" i="34" s="1"/>
  <c r="AW80" i="34" s="1"/>
  <c r="AW81" i="34" s="1"/>
  <c r="AX62" i="31"/>
  <c r="AY61" i="31" s="1"/>
  <c r="AW63" i="31"/>
  <c r="AW64" i="31" s="1"/>
  <c r="AW77" i="31" s="1"/>
  <c r="AW80" i="31" s="1"/>
  <c r="AW81" i="31" l="1"/>
  <c r="AX63" i="34"/>
  <c r="AX64" i="34" s="1"/>
  <c r="AX77" i="34" s="1"/>
  <c r="AX80" i="34" s="1"/>
  <c r="AX81" i="34" s="1"/>
  <c r="C7" i="34"/>
  <c r="J30" i="29" s="1"/>
  <c r="AY62" i="34"/>
  <c r="AZ61" i="34" s="1"/>
  <c r="AY62" i="31"/>
  <c r="AZ61" i="31" s="1"/>
  <c r="AX63" i="31"/>
  <c r="AX64" i="31" s="1"/>
  <c r="AX77" i="31" s="1"/>
  <c r="AX80" i="31" s="1"/>
  <c r="AX81" i="31" l="1"/>
  <c r="AY63" i="34"/>
  <c r="AY64" i="34" s="1"/>
  <c r="AY77" i="34" s="1"/>
  <c r="AY80" i="34" s="1"/>
  <c r="AY81" i="34" s="1"/>
  <c r="AZ62" i="34"/>
  <c r="BA61" i="34" s="1"/>
  <c r="AZ62" i="31"/>
  <c r="BA61" i="31" s="1"/>
  <c r="AY63" i="31"/>
  <c r="AY64" i="31" s="1"/>
  <c r="AY77" i="31" s="1"/>
  <c r="AY80" i="31" s="1"/>
  <c r="AY81" i="31" l="1"/>
  <c r="BA62" i="34"/>
  <c r="BB61" i="34" s="1"/>
  <c r="AZ63" i="34"/>
  <c r="AZ64" i="34" s="1"/>
  <c r="AZ77" i="34" s="1"/>
  <c r="AZ80" i="34" s="1"/>
  <c r="AZ81" i="34" s="1"/>
  <c r="BA62" i="31"/>
  <c r="BB61" i="31" s="1"/>
  <c r="AZ63" i="31"/>
  <c r="AZ64" i="31" s="1"/>
  <c r="AZ77" i="31" s="1"/>
  <c r="AZ80" i="31" s="1"/>
  <c r="AZ81" i="31" l="1"/>
  <c r="BB62" i="34"/>
  <c r="BC61" i="34" s="1"/>
  <c r="BA63" i="34"/>
  <c r="BA64" i="34" s="1"/>
  <c r="BA77" i="34" s="1"/>
  <c r="BA80" i="34" s="1"/>
  <c r="BA81" i="34" s="1"/>
  <c r="BB62" i="31"/>
  <c r="BC61" i="31" s="1"/>
  <c r="BA63" i="31"/>
  <c r="BA64" i="31" s="1"/>
  <c r="BA77" i="31" s="1"/>
  <c r="BA80" i="31" s="1"/>
  <c r="BA81" i="31" l="1"/>
  <c r="BC62" i="34"/>
  <c r="BD61" i="34" s="1"/>
  <c r="BB63" i="34"/>
  <c r="BB64" i="34" s="1"/>
  <c r="BB77" i="34" s="1"/>
  <c r="BB80" i="34" s="1"/>
  <c r="BB81" i="34" s="1"/>
  <c r="BC62" i="31"/>
  <c r="BD61" i="31" s="1"/>
  <c r="BB63" i="31"/>
  <c r="BB64" i="31" s="1"/>
  <c r="BB77" i="31" s="1"/>
  <c r="BB80" i="31" s="1"/>
  <c r="BB81" i="31" l="1"/>
  <c r="BD62" i="34"/>
  <c r="BD63" i="34" s="1"/>
  <c r="BD64" i="34" s="1"/>
  <c r="BD77" i="34" s="1"/>
  <c r="BD80" i="34" s="1"/>
  <c r="BC63" i="34"/>
  <c r="BC64" i="34" s="1"/>
  <c r="BC77" i="34" s="1"/>
  <c r="BC80" i="34" s="1"/>
  <c r="BC81" i="34" s="1"/>
  <c r="BD62" i="31"/>
  <c r="BD63" i="31" s="1"/>
  <c r="BD64" i="31" s="1"/>
  <c r="BD77" i="31" s="1"/>
  <c r="BD80" i="31" s="1"/>
  <c r="BC63" i="31"/>
  <c r="BC64" i="31" s="1"/>
  <c r="BC77" i="31" s="1"/>
  <c r="BC80" i="31" s="1"/>
  <c r="BC81" i="31" l="1"/>
  <c r="BD81" i="31" s="1"/>
  <c r="C7" i="31" s="1"/>
  <c r="J29" i="29" s="1"/>
  <c r="BD81" i="34"/>
</calcChain>
</file>

<file path=xl/sharedStrings.xml><?xml version="1.0" encoding="utf-8"?>
<sst xmlns="http://schemas.openxmlformats.org/spreadsheetml/2006/main" count="868" uniqueCount="358">
  <si>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</si>
  <si>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</si>
  <si>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</si>
  <si>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</si>
  <si>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</si>
  <si>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</si>
  <si>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</si>
  <si>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</si>
  <si>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</si>
  <si>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</si>
  <si>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</si>
  <si>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</si>
  <si>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</si>
  <si>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</si>
  <si>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</si>
  <si>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</si>
  <si>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</si>
  <si>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</si>
  <si>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</si>
  <si>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</si>
  <si>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</si>
  <si>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</si>
  <si>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</si>
  <si>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</si>
  <si>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</si>
  <si>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</si>
  <si>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</si>
  <si>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</si>
  <si>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</si>
  <si>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</si>
  <si>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</si>
  <si>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</si>
  <si>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</si>
  <si>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</si>
  <si>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</si>
  <si>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</si>
  <si>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</si>
  <si>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</si>
  <si>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</si>
  <si>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</si>
  <si>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</si>
  <si>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</si>
  <si>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</si>
  <si>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</si>
  <si>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</si>
  <si>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</si>
  <si>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</si>
  <si>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</si>
  <si>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</si>
  <si>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</si>
  <si>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</si>
  <si>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</si>
  <si>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</si>
  <si>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</si>
  <si>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</si>
  <si>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</si>
  <si>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</si>
  <si>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</si>
  <si>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</si>
  <si>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</si>
  <si>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</si>
  <si>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</si>
  <si>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</si>
  <si>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</si>
  <si>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</si>
  <si>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</si>
  <si>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</si>
  <si>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</si>
  <si>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</si>
  <si>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</si>
  <si>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</si>
  <si>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</si>
  <si>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</si>
  <si>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</si>
  <si>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</si>
  <si>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</si>
  <si>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</si>
  <si>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</si>
  <si>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</si>
  <si>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</si>
  <si>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</si>
  <si>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</si>
  <si>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</si>
  <si>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</si>
  <si>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</si>
  <si>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</si>
  <si>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</si>
  <si>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</si>
  <si>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</si>
  <si>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</si>
  <si>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</si>
  <si>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</si>
  <si>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</si>
  <si>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</si>
  <si>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</si>
  <si>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</si>
  <si>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</si>
  <si>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</si>
  <si>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</si>
  <si>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</si>
  <si>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</si>
  <si>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</si>
  <si>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</si>
  <si>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</si>
  <si>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</si>
  <si>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</si>
  <si>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</si>
  <si>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</si>
  <si>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</si>
  <si>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</si>
  <si>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</si>
  <si>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</si>
  <si>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</si>
  <si>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</si>
  <si>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</si>
  <si>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</si>
  <si>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</si>
  <si>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</si>
  <si>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</si>
  <si>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</si>
  <si>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</si>
  <si>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</si>
  <si>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</si>
  <si>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</si>
  <si>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</si>
  <si>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</si>
  <si>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</si>
  <si>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</si>
  <si>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</si>
  <si>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</si>
  <si>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</si>
  <si>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</si>
  <si>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</si>
  <si>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</si>
  <si>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</si>
  <si>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</si>
  <si>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</si>
  <si>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</si>
  <si>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</si>
  <si>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</si>
  <si>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</si>
  <si>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</si>
  <si>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</si>
  <si>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</si>
  <si>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</si>
  <si>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</si>
  <si>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</si>
  <si>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</si>
  <si>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</si>
  <si>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</si>
  <si>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</si>
  <si>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</si>
  <si>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</si>
  <si>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</si>
  <si>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</si>
  <si>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</si>
  <si>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</si>
  <si>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</si>
  <si>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</si>
  <si>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</si>
  <si>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</si>
  <si>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</si>
  <si>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</si>
  <si>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</si>
  <si>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</si>
  <si>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</si>
  <si>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</si>
  <si>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</si>
  <si>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</si>
  <si>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</si>
  <si>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</si>
  <si>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</si>
  <si>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</si>
  <si>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</si>
  <si>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</si>
  <si>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</si>
  <si>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</si>
  <si>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</si>
  <si>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</si>
  <si>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</si>
  <si>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</si>
  <si>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</si>
  <si>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</si>
  <si>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</si>
  <si>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</si>
  <si>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</si>
  <si>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</si>
  <si>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</si>
  <si>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</si>
  <si>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</si>
  <si>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</si>
  <si>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</si>
  <si>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</si>
  <si>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</si>
  <si>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</si>
  <si>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</si>
  <si>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</si>
  <si>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</si>
  <si>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</si>
  <si>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</si>
  <si>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</si>
  <si>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</si>
  <si>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</si>
  <si>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</si>
  <si>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</si>
  <si>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</si>
  <si>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</si>
  <si>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</si>
  <si>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</si>
  <si>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</si>
  <si>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</si>
  <si>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</si>
  <si>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</si>
  <si>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</si>
  <si>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</si>
  <si>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</si>
  <si>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</si>
  <si>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</si>
  <si>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</si>
  <si>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</si>
  <si>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</si>
  <si>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</si>
  <si>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</si>
  <si>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</si>
  <si>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</si>
  <si>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</si>
  <si>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</si>
  <si>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</si>
  <si>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</si>
  <si>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</si>
  <si>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</si>
  <si>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</si>
  <si>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</si>
  <si>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</si>
  <si>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</si>
  <si>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</si>
  <si>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</si>
  <si>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</si>
  <si>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</si>
  <si>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</si>
  <si>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</si>
  <si>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</si>
  <si>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</si>
  <si>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</si>
  <si>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</si>
  <si>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</si>
  <si>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</si>
  <si>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</si>
  <si>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</si>
  <si>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</si>
  <si>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</si>
  <si>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</si>
  <si>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</si>
  <si>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</si>
  <si>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</si>
  <si>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</si>
  <si>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</si>
  <si>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</si>
  <si>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</si>
  <si>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</si>
  <si>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</si>
  <si>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</si>
  <si>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</si>
  <si>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</si>
  <si>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</si>
  <si>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</si>
  <si>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</si>
  <si>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</si>
  <si>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</si>
  <si>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</si>
  <si>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</si>
  <si>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</si>
  <si>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</si>
  <si>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</si>
  <si>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</si>
  <si>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</si>
  <si>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</si>
  <si>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</si>
  <si>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</si>
  <si>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</si>
  <si>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</si>
  <si>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</si>
  <si>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</si>
  <si>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</si>
  <si>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</si>
  <si>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</si>
  <si>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</si>
  <si>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</si>
  <si>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</si>
  <si>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</si>
  <si>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</si>
  <si>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</si>
  <si>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</si>
  <si>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</si>
  <si>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</si>
  <si>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</si>
  <si>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</si>
  <si>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</si>
  <si>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</si>
  <si>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</si>
  <si>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</si>
  <si>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</si>
  <si>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</si>
  <si>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</si>
  <si>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</si>
  <si>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</si>
  <si>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</si>
  <si>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</si>
  <si>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</si>
  <si>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</si>
  <si>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</si>
  <si>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</si>
  <si>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</si>
  <si>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</si>
  <si>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</si>
  <si>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</si>
  <si>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</si>
  <si>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</si>
  <si>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</si>
  <si>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</si>
  <si>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</si>
  <si>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</si>
  <si>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</si>
  <si>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</si>
  <si>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</si>
  <si>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</si>
  <si>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</si>
  <si>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</si>
  <si>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</si>
  <si>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</si>
  <si>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</si>
  <si>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</si>
  <si>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</si>
  <si>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</si>
  <si>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</si>
  <si>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</si>
  <si>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</si>
  <si>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</si>
  <si>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</si>
  <si>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</si>
  <si>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Underground section of overhead line</t>
  </si>
  <si>
    <t>Negotiate with land owner to purchase easement</t>
  </si>
  <si>
    <t>Option 2</t>
  </si>
  <si>
    <t>Wayleave payment - year 1 only
Beyond year 1, annual wayleave payments will not be made to the landowner as an easement will have been purchased.  
As no benefits or cost savings are to be included in the baseline, these savings have not been shown</t>
  </si>
  <si>
    <t>Maintenance cost for 3 x LV poles and conductor
This is year one only, as the circuit will be undergrounded.  As no benefits or cost savings are to be included in the baseline, these savings have not been shown</t>
  </si>
  <si>
    <t>Divert overhead line (as included in the Baseline Scenario)</t>
  </si>
  <si>
    <t>On going maintenance cost for 3 x LV poles and conductor</t>
  </si>
  <si>
    <t>£20k additional hearing costs</t>
  </si>
  <si>
    <r>
      <t xml:space="preserve">Workings / assumptions used for costing </t>
    </r>
    <r>
      <rPr>
        <b/>
        <sz val="14"/>
        <color rgb="FF0070C0"/>
        <rFont val="Calibri"/>
        <family val="2"/>
        <scheme val="minor"/>
      </rPr>
      <t>option 2</t>
    </r>
  </si>
  <si>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</si>
  <si>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CBA Option 2 - Option 2</t>
  </si>
  <si>
    <r>
      <t xml:space="preserve">Workings / assumptions used for costing </t>
    </r>
    <r>
      <rPr>
        <b/>
        <sz val="14"/>
        <color rgb="FF0070C0"/>
        <rFont val="Calibri"/>
        <family val="2"/>
        <scheme val="minor"/>
      </rPr>
      <t>option 1</t>
    </r>
  </si>
  <si>
    <t>Cost of easement, plus cost of hearing
Whilst it cannot be ruled out, it is unlikely that a Lands Chamber hearing would be needed, therefore the costs included in this CBA reflect a DECC hearing only. 
For this option we have assumed that the DECC hearing will agree that the line should be retained, and that WPD would negotiate compensation levels with the land owner at the same level as for the cost of an easement as the risks to the land owner of escalation to a Lands Chamber case are significant.
The hearing cost is based upon previous experience, and includes all necessary legal works alongside the actual cost of the hearing.</t>
  </si>
  <si>
    <t>Cost of undergrounding section of overhead line crossing the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t>
  </si>
  <si>
    <t>Cost of easement
These costs have been based upon land value and experience of easement purchase for similar sites.</t>
  </si>
  <si>
    <t>Baseline</t>
  </si>
  <si>
    <t>For this scheme, diverting the overhead line resolved the issue for the least cost.</t>
  </si>
  <si>
    <t>WPD had been contacted by a customer regarding potential notice to terminate wayleaves for 3 x LV poles.  
Options available are: 1. Remove overhead line by diverting circuit route or installing underground cable, 2. Retain line by negotiating easement with landowner and paying compensation, 3. Retain line by seeking necessary wayleave through a DECC hearing.
This relates to an LV overhead line in WPD (West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</si>
</sst>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0">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43" fontId="4" fillId="5" borderId="0" xfId="7" applyFont="1" applyFill="1" applyBorder="1" applyAlignment="1" applyProtection="1">
      <alignment vertical="center"/>
      <protection locked="0"/>
    </xf>
    <xf numFmtId="0" fontId="14" fillId="0" borderId="0" xfId="0" quotePrefix="1" applyFont="1" applyBorder="1" applyAlignment="1" applyProtection="1">
      <alignment vertical="center"/>
    </xf>
    <xf numFmtId="0" fontId="4" fillId="0" borderId="27" xfId="0" applyFont="1" applyBorder="1" applyAlignment="1" applyProtection="1">
      <alignment vertical="center"/>
    </xf>
    <xf numFmtId="0" fontId="0" fillId="0" borderId="13" xfId="0" applyBorder="1" applyAlignment="1">
      <alignment wrapText="1"/>
    </xf>
    <xf numFmtId="0" fontId="4" fillId="0" borderId="28" xfId="0" applyFont="1" applyBorder="1" applyAlignment="1" applyProtection="1">
      <alignment vertical="center"/>
    </xf>
    <xf numFmtId="0" fontId="0" fillId="0" borderId="24" xfId="0" applyBorder="1" applyAlignment="1">
      <alignment wrapText="1"/>
    </xf>
    <xf numFmtId="0" fontId="0" fillId="0" borderId="24" xfId="0" applyBorder="1"/>
    <xf numFmtId="0" fontId="0" fillId="0" borderId="29" xfId="0" applyBorder="1"/>
    <xf numFmtId="0" fontId="0" fillId="0" borderId="26" xfId="0" applyBorder="1" applyAlignment="1">
      <alignment wrapText="1"/>
    </xf>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230</v>
      </c>
      <c r="C2" s="102" t="s">
        <v>238</v>
      </c>
      <c r="D2" s="102" t="s">
        <v>237</v>
      </c>
      <c r="E2" s="102" t="s">
        <v>231</v>
      </c>
    </row>
    <row r="3" spans="2:5" s="101" customFormat="1" ht="62.25" customHeight="1" x14ac:dyDescent="0.25">
      <c r="B3" s="103" t="s">
        <v>232</v>
      </c>
      <c r="C3" s="103" t="s">
        <v>235</v>
      </c>
      <c r="D3" s="103"/>
      <c r="E3" s="104" t="s">
        <v>236</v>
      </c>
    </row>
    <row r="4" spans="2:5" s="101" customFormat="1" ht="62.25" customHeight="1" x14ac:dyDescent="0.25">
      <c r="B4" s="103" t="s">
        <v>233</v>
      </c>
      <c r="C4" s="103" t="s">
        <v>239</v>
      </c>
      <c r="D4" s="105">
        <v>41352</v>
      </c>
      <c r="E4" s="103" t="s">
        <v>240</v>
      </c>
    </row>
    <row r="5" spans="2:5" s="101" customFormat="1" ht="84" customHeight="1" x14ac:dyDescent="0.25">
      <c r="B5" s="103" t="s">
        <v>234</v>
      </c>
      <c r="C5" s="103" t="s">
        <v>245</v>
      </c>
      <c r="D5" s="105" t="s">
        <v>241</v>
      </c>
      <c r="E5" s="103" t="s">
        <v>242</v>
      </c>
    </row>
    <row r="6" spans="2:5" ht="111" customHeight="1" x14ac:dyDescent="0.25">
      <c r="B6" s="106" t="s">
        <v>243</v>
      </c>
      <c r="C6" s="106" t="s">
        <v>244</v>
      </c>
      <c r="D6" s="107">
        <v>41380</v>
      </c>
      <c r="E6" s="106"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23" sqref="C23"/>
    </sheetView>
  </sheetViews>
  <sheetFormatPr defaultRowHeight="15" x14ac:dyDescent="0.25"/>
  <cols>
    <col min="1" max="1" width="5.85546875" customWidth="1"/>
    <col min="2" max="2" width="64.85546875" customWidth="1"/>
    <col min="3" max="3" width="81.140625" customWidth="1"/>
  </cols>
  <sheetData>
    <row r="1" spans="1:3" ht="18.75" x14ac:dyDescent="0.3">
      <c r="A1" s="1" t="s">
        <v>348</v>
      </c>
    </row>
    <row r="2" spans="1:3" x14ac:dyDescent="0.25">
      <c r="A2" t="s">
        <v>78</v>
      </c>
    </row>
    <row r="4" spans="1:3" ht="15.75" thickBot="1" x14ac:dyDescent="0.3"/>
    <row r="5" spans="1:3" ht="135.75" customHeight="1" x14ac:dyDescent="0.25">
      <c r="A5" s="182" t="s">
        <v>11</v>
      </c>
      <c r="B5" s="135" t="s">
        <v>157</v>
      </c>
      <c r="C5" s="141" t="s">
        <v>352</v>
      </c>
    </row>
    <row r="6" spans="1:3" x14ac:dyDescent="0.25">
      <c r="A6" s="183"/>
      <c r="B6" s="137" t="s">
        <v>175</v>
      </c>
      <c r="C6" s="139" t="s">
        <v>346</v>
      </c>
    </row>
    <row r="7" spans="1:3" ht="75" x14ac:dyDescent="0.25">
      <c r="A7" s="183"/>
      <c r="B7" s="137" t="s">
        <v>180</v>
      </c>
      <c r="C7" s="138" t="s">
        <v>349</v>
      </c>
    </row>
    <row r="8" spans="1:3" x14ac:dyDescent="0.25">
      <c r="A8" s="183"/>
      <c r="B8" s="137" t="s">
        <v>197</v>
      </c>
      <c r="C8" s="139"/>
    </row>
    <row r="9" spans="1:3" x14ac:dyDescent="0.25">
      <c r="A9" s="183"/>
      <c r="B9" s="137" t="s">
        <v>197</v>
      </c>
      <c r="C9" s="139"/>
    </row>
    <row r="10" spans="1:3" ht="15.75" thickBot="1" x14ac:dyDescent="0.3">
      <c r="A10" s="184"/>
      <c r="B10" s="126" t="s">
        <v>196</v>
      </c>
      <c r="C10" s="140"/>
    </row>
    <row r="12" spans="1:3" ht="15.75" thickBot="1" x14ac:dyDescent="0.3"/>
    <row r="13" spans="1:3" x14ac:dyDescent="0.25">
      <c r="A13" s="187" t="s">
        <v>300</v>
      </c>
      <c r="B13" s="142" t="s">
        <v>157</v>
      </c>
      <c r="C13" s="136" t="s">
        <v>345</v>
      </c>
    </row>
    <row r="14" spans="1:3" ht="15.75" x14ac:dyDescent="0.3">
      <c r="A14" s="188"/>
      <c r="B14" s="62" t="s">
        <v>197</v>
      </c>
      <c r="C14" s="143"/>
    </row>
    <row r="15" spans="1:3" ht="15.75" x14ac:dyDescent="0.3">
      <c r="A15" s="188"/>
      <c r="B15" s="62" t="s">
        <v>197</v>
      </c>
      <c r="C15" s="143"/>
    </row>
    <row r="16" spans="1:3" ht="15.75" x14ac:dyDescent="0.3">
      <c r="A16" s="188"/>
      <c r="B16" s="62" t="s">
        <v>197</v>
      </c>
      <c r="C16" s="143"/>
    </row>
    <row r="17" spans="1:3" ht="15.75" x14ac:dyDescent="0.3">
      <c r="A17" s="188"/>
      <c r="B17" s="62" t="s">
        <v>197</v>
      </c>
      <c r="C17" s="143"/>
    </row>
    <row r="18" spans="1:3" ht="15.75" x14ac:dyDescent="0.3">
      <c r="A18" s="188"/>
      <c r="B18" s="62" t="s">
        <v>197</v>
      </c>
      <c r="C18" s="143"/>
    </row>
    <row r="19" spans="1:3" ht="16.5" thickBot="1" x14ac:dyDescent="0.35">
      <c r="A19" s="189"/>
      <c r="B19" s="127" t="s">
        <v>320</v>
      </c>
      <c r="C19" s="144"/>
    </row>
  </sheetData>
  <mergeCells count="2">
    <mergeCell ref="A5:A10"/>
    <mergeCell ref="A13:A19"/>
  </mergeCells>
  <dataValidations count="3">
    <dataValidation type="list" allowBlank="1" showInputMessage="1" showErrorMessage="1" sqref="B5">
      <formula1>$B$113:$B$157</formula1>
    </dataValidation>
    <dataValidation type="list" allowBlank="1" showInputMessage="1" showErrorMessage="1" sqref="B6:B10">
      <formula1>$B$113:$B$159</formula1>
    </dataValidation>
    <dataValidation type="list" allowBlank="1" showInputMessage="1" showErrorMessage="1" sqref="B13:B18">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97</v>
      </c>
    </row>
    <row r="6" spans="2:3" x14ac:dyDescent="0.3">
      <c r="B6" s="97" t="s">
        <v>219</v>
      </c>
      <c r="C6" s="31" t="s">
        <v>220</v>
      </c>
    </row>
    <row r="7" spans="2:3" ht="56.25" customHeight="1" x14ac:dyDescent="0.3">
      <c r="B7" s="98" t="s">
        <v>304</v>
      </c>
      <c r="C7" s="31" t="s">
        <v>338</v>
      </c>
    </row>
    <row r="8" spans="2:3" x14ac:dyDescent="0.3">
      <c r="B8" s="99" t="s">
        <v>305</v>
      </c>
      <c r="C8" s="31" t="s">
        <v>306</v>
      </c>
    </row>
    <row r="9" spans="2:3" ht="30" x14ac:dyDescent="0.3">
      <c r="B9" s="98" t="s">
        <v>226</v>
      </c>
      <c r="C9" s="31" t="s">
        <v>337</v>
      </c>
    </row>
    <row r="10" spans="2:3" x14ac:dyDescent="0.3">
      <c r="B10" s="99" t="s">
        <v>217</v>
      </c>
      <c r="C10" s="31" t="s">
        <v>218</v>
      </c>
    </row>
    <row r="12" spans="2:3" x14ac:dyDescent="0.3">
      <c r="B12" s="25" t="s">
        <v>24</v>
      </c>
    </row>
    <row r="13" spans="2:3" x14ac:dyDescent="0.3">
      <c r="B13" s="94" t="s">
        <v>25</v>
      </c>
    </row>
    <row r="14" spans="2:3" x14ac:dyDescent="0.3">
      <c r="B14" s="95" t="s">
        <v>219</v>
      </c>
    </row>
    <row r="15" spans="2:3" x14ac:dyDescent="0.3">
      <c r="B15" s="89" t="s">
        <v>225</v>
      </c>
    </row>
    <row r="16" spans="2:3" x14ac:dyDescent="0.3">
      <c r="B16" s="96" t="s">
        <v>221</v>
      </c>
    </row>
    <row r="17" spans="2:4" x14ac:dyDescent="0.3">
      <c r="B17" s="25"/>
    </row>
    <row r="18" spans="2:4" x14ac:dyDescent="0.3">
      <c r="B18" s="2" t="s">
        <v>66</v>
      </c>
    </row>
    <row r="19" spans="2:4" ht="19.5" customHeight="1" x14ac:dyDescent="0.3">
      <c r="B19" s="2" t="s">
        <v>222</v>
      </c>
    </row>
    <row r="20" spans="2:4" x14ac:dyDescent="0.3">
      <c r="B20" s="92" t="s">
        <v>227</v>
      </c>
    </row>
    <row r="21" spans="2:4" x14ac:dyDescent="0.3">
      <c r="B21" s="92" t="s">
        <v>228</v>
      </c>
    </row>
    <row r="22" spans="2:4" ht="25.5" customHeight="1" x14ac:dyDescent="0.3">
      <c r="B22" s="91" t="s">
        <v>99</v>
      </c>
    </row>
    <row r="23" spans="2:4" ht="10.5" customHeight="1" x14ac:dyDescent="0.3"/>
    <row r="24" spans="2:4" ht="24.75" customHeight="1" x14ac:dyDescent="0.3">
      <c r="B24" s="92" t="s">
        <v>223</v>
      </c>
      <c r="C24" s="92"/>
      <c r="D24" s="92"/>
    </row>
    <row r="25" spans="2:4" ht="26.25" customHeight="1" x14ac:dyDescent="0.3">
      <c r="B25" s="92" t="s">
        <v>316</v>
      </c>
      <c r="C25" s="92"/>
      <c r="D25" s="92"/>
    </row>
    <row r="26" spans="2:4" ht="32.25" customHeight="1" x14ac:dyDescent="0.3">
      <c r="B26" s="146" t="s">
        <v>224</v>
      </c>
      <c r="C26" s="146"/>
      <c r="D26" s="146"/>
    </row>
    <row r="28" spans="2:4" x14ac:dyDescent="0.3">
      <c r="B28" s="2" t="s">
        <v>98</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8" t="s">
        <v>357</v>
      </c>
      <c r="C2" s="159"/>
      <c r="D2" s="159"/>
      <c r="E2" s="159"/>
      <c r="F2" s="160"/>
      <c r="Z2" s="26" t="s">
        <v>81</v>
      </c>
    </row>
    <row r="3" spans="2:26" ht="45" customHeight="1" x14ac:dyDescent="0.3">
      <c r="B3" s="161"/>
      <c r="C3" s="162"/>
      <c r="D3" s="162"/>
      <c r="E3" s="162"/>
      <c r="F3" s="163"/>
    </row>
    <row r="4" spans="2:26" ht="18" customHeight="1" x14ac:dyDescent="0.3">
      <c r="B4" s="25" t="s">
        <v>80</v>
      </c>
      <c r="C4" s="27"/>
      <c r="D4" s="27"/>
      <c r="E4" s="27"/>
      <c r="F4" s="27"/>
    </row>
    <row r="5" spans="2:26" ht="24.75" customHeight="1" x14ac:dyDescent="0.3">
      <c r="B5" s="154"/>
      <c r="C5" s="155"/>
      <c r="D5" s="155"/>
      <c r="E5" s="155"/>
      <c r="F5" s="156"/>
    </row>
    <row r="6" spans="2:26" ht="13.5" customHeight="1" x14ac:dyDescent="0.3">
      <c r="B6" s="27"/>
      <c r="C6" s="27"/>
      <c r="D6" s="27"/>
      <c r="E6" s="27"/>
      <c r="F6" s="27"/>
    </row>
    <row r="7" spans="2:26" x14ac:dyDescent="0.3">
      <c r="B7" s="25" t="s">
        <v>50</v>
      </c>
    </row>
    <row r="8" spans="2:26" x14ac:dyDescent="0.3">
      <c r="B8" s="166" t="s">
        <v>27</v>
      </c>
      <c r="C8" s="167"/>
      <c r="D8" s="164" t="s">
        <v>30</v>
      </c>
      <c r="E8" s="164"/>
      <c r="F8" s="164"/>
    </row>
    <row r="9" spans="2:26" ht="22.5" customHeight="1" x14ac:dyDescent="0.3">
      <c r="B9" s="168" t="s">
        <v>303</v>
      </c>
      <c r="C9" s="169"/>
      <c r="D9" s="154" t="s">
        <v>340</v>
      </c>
      <c r="E9" s="155"/>
      <c r="F9" s="156"/>
    </row>
    <row r="10" spans="2:26" ht="22.5" customHeight="1" x14ac:dyDescent="0.3">
      <c r="B10" s="168" t="s">
        <v>226</v>
      </c>
      <c r="C10" s="169"/>
      <c r="D10" s="165" t="s">
        <v>341</v>
      </c>
      <c r="E10" s="165"/>
      <c r="F10" s="165"/>
    </row>
    <row r="11" spans="2:26" ht="22.5" customHeight="1" x14ac:dyDescent="0.3">
      <c r="B11" s="168" t="s">
        <v>342</v>
      </c>
      <c r="C11" s="169"/>
      <c r="D11" s="154" t="s">
        <v>339</v>
      </c>
      <c r="E11" s="155"/>
      <c r="F11" s="156"/>
    </row>
    <row r="12" spans="2:26" ht="22.5" customHeight="1" x14ac:dyDescent="0.3">
      <c r="B12" s="152"/>
      <c r="C12" s="153"/>
      <c r="D12" s="157"/>
      <c r="E12" s="157"/>
      <c r="F12" s="157"/>
    </row>
    <row r="13" spans="2:26" ht="22.5" customHeight="1" x14ac:dyDescent="0.3">
      <c r="B13" s="152"/>
      <c r="C13" s="153"/>
      <c r="D13" s="157"/>
      <c r="E13" s="157"/>
      <c r="F13" s="157"/>
    </row>
    <row r="14" spans="2:26" ht="22.5" customHeight="1" x14ac:dyDescent="0.3">
      <c r="B14" s="152"/>
      <c r="C14" s="153"/>
      <c r="D14" s="157"/>
      <c r="E14" s="157"/>
      <c r="F14" s="157"/>
    </row>
    <row r="15" spans="2:26" ht="22.5" customHeight="1" x14ac:dyDescent="0.3">
      <c r="B15" s="152"/>
      <c r="C15" s="153"/>
      <c r="D15" s="157"/>
      <c r="E15" s="157"/>
      <c r="F15" s="157"/>
    </row>
    <row r="16" spans="2:26" ht="22.5" customHeight="1" x14ac:dyDescent="0.3">
      <c r="B16" s="152"/>
      <c r="C16" s="153"/>
      <c r="D16" s="157"/>
      <c r="E16" s="157"/>
      <c r="F16" s="157"/>
    </row>
    <row r="17" spans="2:11" ht="22.5" customHeight="1" x14ac:dyDescent="0.3">
      <c r="B17" s="152"/>
      <c r="C17" s="153"/>
      <c r="D17" s="157"/>
      <c r="E17" s="157"/>
      <c r="F17" s="157"/>
    </row>
    <row r="18" spans="2:11" ht="22.5" customHeight="1" x14ac:dyDescent="0.3">
      <c r="B18" s="152"/>
      <c r="C18" s="153"/>
      <c r="D18" s="157"/>
      <c r="E18" s="157"/>
      <c r="F18" s="157"/>
    </row>
    <row r="19" spans="2:11" ht="22.5" customHeight="1" x14ac:dyDescent="0.3">
      <c r="B19" s="152"/>
      <c r="C19" s="153"/>
      <c r="D19" s="157"/>
      <c r="E19" s="157"/>
      <c r="F19" s="157"/>
    </row>
    <row r="20" spans="2:11" ht="22.5" customHeight="1" x14ac:dyDescent="0.3">
      <c r="B20" s="152"/>
      <c r="C20" s="153"/>
      <c r="D20" s="157"/>
      <c r="E20" s="157"/>
      <c r="F20" s="157"/>
    </row>
    <row r="21" spans="2:11" ht="22.5" customHeight="1" x14ac:dyDescent="0.3">
      <c r="B21" s="152"/>
      <c r="C21" s="153"/>
      <c r="D21" s="157"/>
      <c r="E21" s="157"/>
      <c r="F21" s="157"/>
    </row>
    <row r="22" spans="2:11" ht="22.5" customHeight="1" x14ac:dyDescent="0.3">
      <c r="B22" s="152"/>
      <c r="C22" s="153"/>
      <c r="D22" s="157"/>
      <c r="E22" s="157"/>
      <c r="F22" s="157"/>
    </row>
    <row r="23" spans="2:11" ht="22.5" customHeight="1" x14ac:dyDescent="0.3">
      <c r="B23" s="152"/>
      <c r="C23" s="153"/>
      <c r="D23" s="157"/>
      <c r="E23" s="157"/>
      <c r="F23" s="157"/>
    </row>
    <row r="24" spans="2:11" ht="12.75" customHeight="1" x14ac:dyDescent="0.3">
      <c r="B24" s="28"/>
      <c r="C24" s="28"/>
      <c r="D24" s="29"/>
      <c r="E24" s="29"/>
      <c r="F24" s="29"/>
    </row>
    <row r="25" spans="2:11" x14ac:dyDescent="0.3">
      <c r="B25" s="25" t="s">
        <v>51</v>
      </c>
    </row>
    <row r="26" spans="2:11" ht="38.25" customHeight="1" x14ac:dyDescent="0.3">
      <c r="B26" s="148" t="s">
        <v>48</v>
      </c>
      <c r="C26" s="150" t="s">
        <v>27</v>
      </c>
      <c r="D26" s="150" t="s">
        <v>28</v>
      </c>
      <c r="E26" s="150" t="s">
        <v>30</v>
      </c>
      <c r="F26" s="148" t="s">
        <v>31</v>
      </c>
      <c r="G26" s="147" t="s">
        <v>101</v>
      </c>
      <c r="H26" s="147"/>
      <c r="I26" s="147"/>
      <c r="J26" s="147"/>
      <c r="K26" s="147"/>
    </row>
    <row r="27" spans="2:11" x14ac:dyDescent="0.3">
      <c r="B27" s="149"/>
      <c r="C27" s="151"/>
      <c r="D27" s="151"/>
      <c r="E27" s="151"/>
      <c r="F27" s="149"/>
      <c r="G27" s="65" t="s">
        <v>102</v>
      </c>
      <c r="H27" s="65" t="s">
        <v>103</v>
      </c>
      <c r="I27" s="65" t="s">
        <v>104</v>
      </c>
      <c r="J27" s="65" t="s">
        <v>105</v>
      </c>
      <c r="K27" s="65" t="s">
        <v>106</v>
      </c>
    </row>
    <row r="28" spans="2:11" ht="27.75" customHeight="1" x14ac:dyDescent="0.3">
      <c r="B28" s="145" t="s">
        <v>355</v>
      </c>
      <c r="C28" s="30" t="str">
        <f>D9</f>
        <v>Underground section of overhead line</v>
      </c>
      <c r="D28" s="30" t="s">
        <v>29</v>
      </c>
      <c r="E28" s="31" t="s">
        <v>356</v>
      </c>
      <c r="F28" s="30" t="s">
        <v>157</v>
      </c>
      <c r="G28" s="66"/>
      <c r="H28" s="66"/>
      <c r="I28" s="66"/>
      <c r="J28" s="66"/>
      <c r="K28" s="30"/>
    </row>
    <row r="29" spans="2:11" ht="27.75" customHeight="1" x14ac:dyDescent="0.3">
      <c r="B29" s="145">
        <v>1</v>
      </c>
      <c r="C29" s="31" t="str">
        <f>IF('Option 1'!C1="","",'Option 1'!C1)</f>
        <v>Negotiate with land owner to purchase easement</v>
      </c>
      <c r="D29" s="30" t="s">
        <v>81</v>
      </c>
      <c r="E29" s="31"/>
      <c r="F29" s="30"/>
      <c r="G29" s="66">
        <f>'Option 1'!$C$4</f>
        <v>-5.383033290972266E-3</v>
      </c>
      <c r="H29" s="66">
        <f>'Option 1'!$C$5</f>
        <v>-6.6486535271065095E-3</v>
      </c>
      <c r="I29" s="66">
        <f>'Option 1'!$C$6</f>
        <v>-7.5495536651763451E-3</v>
      </c>
      <c r="J29" s="66">
        <f>'Option 1'!C7</f>
        <v>-8.5449774420223445E-3</v>
      </c>
      <c r="K29" s="67"/>
    </row>
    <row r="30" spans="2:11" ht="27.75" customHeight="1" x14ac:dyDescent="0.3">
      <c r="B30" s="145">
        <v>2</v>
      </c>
      <c r="C30" s="31" t="str">
        <f>IF('Option 2'!C1="","",'Option 2'!C1)</f>
        <v>Seek necessary wayleave</v>
      </c>
      <c r="D30" s="30" t="s">
        <v>81</v>
      </c>
      <c r="E30" s="31"/>
      <c r="F30" s="30"/>
      <c r="G30" s="66">
        <f>'Option 2'!$C$4</f>
        <v>-2.0861618990633182E-2</v>
      </c>
      <c r="H30" s="66">
        <f>'Option 2'!$C$5</f>
        <v>-2.5318137386038945E-2</v>
      </c>
      <c r="I30" s="66">
        <f>'Option 2'!$C$6</f>
        <v>-2.829711321745515E-2</v>
      </c>
      <c r="J30" s="66">
        <f>'Option 2'!$C$7</f>
        <v>-3.1321568872652694E-2</v>
      </c>
      <c r="K30" s="67"/>
    </row>
    <row r="31" spans="2:11" ht="27.75" customHeight="1" x14ac:dyDescent="0.3">
      <c r="B31" s="145">
        <v>3</v>
      </c>
      <c r="C31" s="30"/>
      <c r="D31" s="30"/>
      <c r="E31" s="31"/>
      <c r="F31" s="30"/>
      <c r="G31" s="66"/>
      <c r="H31" s="66"/>
      <c r="I31" s="66"/>
      <c r="J31" s="66"/>
      <c r="K31" s="30"/>
    </row>
    <row r="32" spans="2:11" ht="27.75" customHeight="1" x14ac:dyDescent="0.3">
      <c r="B32" s="145">
        <v>4</v>
      </c>
      <c r="C32" s="30"/>
      <c r="D32" s="30"/>
      <c r="E32" s="31"/>
      <c r="F32" s="30"/>
      <c r="G32" s="66"/>
      <c r="H32" s="66"/>
      <c r="I32" s="66"/>
      <c r="J32" s="66"/>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31:K32 C28:D28 B28:B30 F28:K28">
    <cfRule type="expression" dxfId="8" priority="12">
      <formula>$D28="adopted"</formula>
    </cfRule>
  </conditionalFormatting>
  <conditionalFormatting sqref="C29:F29">
    <cfRule type="expression" dxfId="7" priority="9">
      <formula>$D29="adopted"</formula>
    </cfRule>
  </conditionalFormatting>
  <conditionalFormatting sqref="G32:J32">
    <cfRule type="expression" dxfId="6" priority="11">
      <formula>$D32="adopted"</formula>
    </cfRule>
  </conditionalFormatting>
  <conditionalFormatting sqref="G29:K29">
    <cfRule type="expression" dxfId="5" priority="7">
      <formula>$D29="adopted"</formula>
    </cfRule>
  </conditionalFormatting>
  <conditionalFormatting sqref="C30">
    <cfRule type="expression" dxfId="4" priority="6">
      <formula>$D30="adopted"</formula>
    </cfRule>
  </conditionalFormatting>
  <conditionalFormatting sqref="D30:F30">
    <cfRule type="expression" dxfId="3" priority="5">
      <formula>$D30="adopted"</formula>
    </cfRule>
  </conditionalFormatting>
  <conditionalFormatting sqref="D30">
    <cfRule type="expression" dxfId="2" priority="4">
      <formula>$D30="adopted"</formula>
    </cfRule>
  </conditionalFormatting>
  <conditionalFormatting sqref="G30:K30">
    <cfRule type="expression" dxfId="1" priority="3">
      <formula>$D30="adopted"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296</v>
      </c>
      <c r="E3" s="21"/>
      <c r="F3" s="78"/>
      <c r="G3" s="130"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314</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204</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207</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205</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310</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311</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206</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312</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0" t="s">
        <v>75</v>
      </c>
      <c r="C13" s="171"/>
      <c r="D13" s="129" t="s">
        <v>328</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2"/>
      <c r="C14" s="173"/>
      <c r="D14" s="43" t="s">
        <v>108</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4" t="s">
        <v>329</v>
      </c>
      <c r="C15" s="42" t="s">
        <v>322</v>
      </c>
      <c r="D15" s="128">
        <v>1.3408686121386491</v>
      </c>
      <c r="E15" s="21"/>
      <c r="F15" s="71" t="s">
        <v>91</v>
      </c>
      <c r="G15" s="39"/>
      <c r="H15" s="39"/>
      <c r="I15" s="77" t="s">
        <v>155</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4"/>
      <c r="C16" s="42" t="s">
        <v>323</v>
      </c>
      <c r="D16" s="128">
        <v>1.3004251926654264</v>
      </c>
      <c r="E16" s="84"/>
      <c r="F16" s="72" t="s">
        <v>156</v>
      </c>
      <c r="G16" s="39"/>
      <c r="H16" s="39"/>
      <c r="I16" s="77" t="s">
        <v>330</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4"/>
      <c r="C17" s="42" t="s">
        <v>324</v>
      </c>
      <c r="D17" s="128">
        <v>1.2670349113192076</v>
      </c>
      <c r="E17" s="84"/>
      <c r="F17" s="71" t="s">
        <v>209</v>
      </c>
      <c r="G17" s="73"/>
      <c r="H17" s="73"/>
      <c r="I17" s="80" t="s">
        <v>203</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4"/>
      <c r="C18" s="42" t="s">
        <v>325</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2" t="s">
        <v>326</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2" t="s">
        <v>327</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2" t="s">
        <v>252</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2" t="s">
        <v>253</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2" t="s">
        <v>108</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317</v>
      </c>
    </row>
    <row r="28" spans="1:59" x14ac:dyDescent="0.3">
      <c r="B28" s="20" t="s">
        <v>249</v>
      </c>
      <c r="E28" s="75"/>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4"/>
    </row>
    <row r="33" spans="2:5" ht="47.25" customHeight="1" x14ac:dyDescent="0.3">
      <c r="D33" s="109" t="s">
        <v>292</v>
      </c>
    </row>
    <row r="34" spans="2:5" x14ac:dyDescent="0.3">
      <c r="B34" s="114" t="s">
        <v>246</v>
      </c>
      <c r="C34" s="20" t="s">
        <v>252</v>
      </c>
      <c r="D34" s="20">
        <f>0.58982*1000</f>
        <v>589.82000000000005</v>
      </c>
      <c r="E34" s="20" t="s">
        <v>293</v>
      </c>
    </row>
    <row r="35" spans="2:5" x14ac:dyDescent="0.3">
      <c r="B35" s="114" t="s">
        <v>247</v>
      </c>
      <c r="C35" s="20" t="s">
        <v>253</v>
      </c>
      <c r="D35" s="74">
        <f>D34-$D$78</f>
        <v>575.32450000000006</v>
      </c>
    </row>
    <row r="36" spans="2:5" x14ac:dyDescent="0.3">
      <c r="B36" s="114" t="s">
        <v>248</v>
      </c>
      <c r="C36" s="20" t="s">
        <v>74</v>
      </c>
      <c r="D36" s="74">
        <f t="shared" ref="D36:D73" si="2">D35-$D$78</f>
        <v>560.82900000000006</v>
      </c>
    </row>
    <row r="37" spans="2:5" x14ac:dyDescent="0.3">
      <c r="C37" s="20" t="s">
        <v>108</v>
      </c>
      <c r="D37" s="74">
        <f t="shared" si="2"/>
        <v>546.33350000000007</v>
      </c>
    </row>
    <row r="38" spans="2:5" x14ac:dyDescent="0.3">
      <c r="C38" s="20" t="s">
        <v>254</v>
      </c>
      <c r="D38" s="74">
        <f t="shared" si="2"/>
        <v>531.83800000000008</v>
      </c>
    </row>
    <row r="39" spans="2:5" x14ac:dyDescent="0.3">
      <c r="C39" s="20" t="s">
        <v>255</v>
      </c>
      <c r="D39" s="74">
        <f t="shared" si="2"/>
        <v>517.34250000000009</v>
      </c>
    </row>
    <row r="40" spans="2:5" x14ac:dyDescent="0.3">
      <c r="C40" s="20" t="s">
        <v>256</v>
      </c>
      <c r="D40" s="74">
        <f t="shared" si="2"/>
        <v>502.84700000000009</v>
      </c>
    </row>
    <row r="41" spans="2:5" x14ac:dyDescent="0.3">
      <c r="C41" s="20" t="s">
        <v>257</v>
      </c>
      <c r="D41" s="74">
        <f t="shared" si="2"/>
        <v>488.3515000000001</v>
      </c>
    </row>
    <row r="42" spans="2:5" x14ac:dyDescent="0.3">
      <c r="C42" s="20" t="s">
        <v>258</v>
      </c>
      <c r="D42" s="74">
        <f t="shared" si="2"/>
        <v>473.85600000000011</v>
      </c>
    </row>
    <row r="43" spans="2:5" x14ac:dyDescent="0.3">
      <c r="C43" s="20" t="s">
        <v>259</v>
      </c>
      <c r="D43" s="74">
        <f t="shared" si="2"/>
        <v>459.36050000000012</v>
      </c>
    </row>
    <row r="44" spans="2:5" x14ac:dyDescent="0.3">
      <c r="C44" s="20" t="s">
        <v>260</v>
      </c>
      <c r="D44" s="74">
        <f t="shared" si="2"/>
        <v>444.86500000000012</v>
      </c>
    </row>
    <row r="45" spans="2:5" x14ac:dyDescent="0.3">
      <c r="C45" s="20" t="s">
        <v>261</v>
      </c>
      <c r="D45" s="74">
        <f t="shared" si="2"/>
        <v>430.36950000000013</v>
      </c>
    </row>
    <row r="46" spans="2:5" x14ac:dyDescent="0.3">
      <c r="C46" s="20" t="s">
        <v>262</v>
      </c>
      <c r="D46" s="74">
        <f t="shared" si="2"/>
        <v>415.87400000000014</v>
      </c>
    </row>
    <row r="47" spans="2:5" x14ac:dyDescent="0.3">
      <c r="C47" s="20" t="s">
        <v>263</v>
      </c>
      <c r="D47" s="74">
        <f t="shared" si="2"/>
        <v>401.37850000000014</v>
      </c>
    </row>
    <row r="48" spans="2:5" x14ac:dyDescent="0.3">
      <c r="C48" s="20" t="s">
        <v>264</v>
      </c>
      <c r="D48" s="74">
        <f t="shared" si="2"/>
        <v>386.88300000000015</v>
      </c>
    </row>
    <row r="49" spans="3:4" x14ac:dyDescent="0.3">
      <c r="C49" s="20" t="s">
        <v>265</v>
      </c>
      <c r="D49" s="74">
        <f t="shared" si="2"/>
        <v>372.38750000000016</v>
      </c>
    </row>
    <row r="50" spans="3:4" x14ac:dyDescent="0.3">
      <c r="C50" s="20" t="s">
        <v>266</v>
      </c>
      <c r="D50" s="74">
        <f t="shared" si="2"/>
        <v>357.89200000000017</v>
      </c>
    </row>
    <row r="51" spans="3:4" x14ac:dyDescent="0.3">
      <c r="C51" s="20" t="s">
        <v>267</v>
      </c>
      <c r="D51" s="74">
        <f t="shared" si="2"/>
        <v>343.39650000000017</v>
      </c>
    </row>
    <row r="52" spans="3:4" x14ac:dyDescent="0.3">
      <c r="C52" s="20" t="s">
        <v>268</v>
      </c>
      <c r="D52" s="74">
        <f t="shared" si="2"/>
        <v>328.90100000000018</v>
      </c>
    </row>
    <row r="53" spans="3:4" x14ac:dyDescent="0.3">
      <c r="C53" s="20" t="s">
        <v>269</v>
      </c>
      <c r="D53" s="74">
        <f t="shared" si="2"/>
        <v>314.40550000000019</v>
      </c>
    </row>
    <row r="54" spans="3:4" x14ac:dyDescent="0.3">
      <c r="C54" s="20" t="s">
        <v>270</v>
      </c>
      <c r="D54" s="74">
        <f t="shared" si="2"/>
        <v>299.9100000000002</v>
      </c>
    </row>
    <row r="55" spans="3:4" x14ac:dyDescent="0.3">
      <c r="C55" s="20" t="s">
        <v>271</v>
      </c>
      <c r="D55" s="74">
        <f t="shared" si="2"/>
        <v>285.4145000000002</v>
      </c>
    </row>
    <row r="56" spans="3:4" x14ac:dyDescent="0.3">
      <c r="C56" s="20" t="s">
        <v>272</v>
      </c>
      <c r="D56" s="74">
        <f t="shared" si="2"/>
        <v>270.91900000000021</v>
      </c>
    </row>
    <row r="57" spans="3:4" x14ac:dyDescent="0.3">
      <c r="C57" s="20" t="s">
        <v>273</v>
      </c>
      <c r="D57" s="74">
        <f t="shared" si="2"/>
        <v>256.42350000000022</v>
      </c>
    </row>
    <row r="58" spans="3:4" x14ac:dyDescent="0.3">
      <c r="C58" s="20" t="s">
        <v>274</v>
      </c>
      <c r="D58" s="74">
        <f t="shared" si="2"/>
        <v>241.92800000000022</v>
      </c>
    </row>
    <row r="59" spans="3:4" x14ac:dyDescent="0.3">
      <c r="C59" s="20" t="s">
        <v>275</v>
      </c>
      <c r="D59" s="74">
        <f t="shared" si="2"/>
        <v>227.43250000000023</v>
      </c>
    </row>
    <row r="60" spans="3:4" x14ac:dyDescent="0.3">
      <c r="C60" s="20" t="s">
        <v>276</v>
      </c>
      <c r="D60" s="74">
        <f t="shared" si="2"/>
        <v>212.93700000000024</v>
      </c>
    </row>
    <row r="61" spans="3:4" x14ac:dyDescent="0.3">
      <c r="C61" s="20" t="s">
        <v>277</v>
      </c>
      <c r="D61" s="74">
        <f t="shared" si="2"/>
        <v>198.44150000000025</v>
      </c>
    </row>
    <row r="62" spans="3:4" x14ac:dyDescent="0.3">
      <c r="C62" s="20" t="s">
        <v>278</v>
      </c>
      <c r="D62" s="74">
        <f t="shared" si="2"/>
        <v>183.94600000000025</v>
      </c>
    </row>
    <row r="63" spans="3:4" x14ac:dyDescent="0.3">
      <c r="C63" s="20" t="s">
        <v>279</v>
      </c>
      <c r="D63" s="74">
        <f t="shared" si="2"/>
        <v>169.45050000000026</v>
      </c>
    </row>
    <row r="64" spans="3:4" x14ac:dyDescent="0.3">
      <c r="C64" s="20" t="s">
        <v>280</v>
      </c>
      <c r="D64" s="74">
        <f t="shared" si="2"/>
        <v>154.95500000000027</v>
      </c>
    </row>
    <row r="65" spans="3:5" x14ac:dyDescent="0.3">
      <c r="C65" s="20" t="s">
        <v>281</v>
      </c>
      <c r="D65" s="74">
        <f t="shared" si="2"/>
        <v>140.45950000000028</v>
      </c>
    </row>
    <row r="66" spans="3:5" x14ac:dyDescent="0.3">
      <c r="C66" s="20" t="s">
        <v>282</v>
      </c>
      <c r="D66" s="74">
        <f t="shared" si="2"/>
        <v>125.96400000000027</v>
      </c>
    </row>
    <row r="67" spans="3:5" x14ac:dyDescent="0.3">
      <c r="C67" s="20" t="s">
        <v>283</v>
      </c>
      <c r="D67" s="74">
        <f t="shared" si="2"/>
        <v>111.46850000000026</v>
      </c>
    </row>
    <row r="68" spans="3:5" x14ac:dyDescent="0.3">
      <c r="C68" s="20" t="s">
        <v>284</v>
      </c>
      <c r="D68" s="74">
        <f t="shared" si="2"/>
        <v>96.973000000000255</v>
      </c>
    </row>
    <row r="69" spans="3:5" x14ac:dyDescent="0.3">
      <c r="C69" s="20" t="s">
        <v>285</v>
      </c>
      <c r="D69" s="74">
        <f t="shared" si="2"/>
        <v>82.477500000000248</v>
      </c>
    </row>
    <row r="70" spans="3:5" x14ac:dyDescent="0.3">
      <c r="C70" s="20" t="s">
        <v>286</v>
      </c>
      <c r="D70" s="74">
        <f t="shared" si="2"/>
        <v>67.982000000000241</v>
      </c>
    </row>
    <row r="71" spans="3:5" x14ac:dyDescent="0.3">
      <c r="C71" s="20" t="s">
        <v>287</v>
      </c>
      <c r="D71" s="74">
        <f t="shared" si="2"/>
        <v>53.486500000000241</v>
      </c>
    </row>
    <row r="72" spans="3:5" x14ac:dyDescent="0.3">
      <c r="C72" s="20" t="s">
        <v>288</v>
      </c>
      <c r="D72" s="74">
        <f t="shared" si="2"/>
        <v>38.991000000000241</v>
      </c>
    </row>
    <row r="73" spans="3:5" x14ac:dyDescent="0.3">
      <c r="C73" s="20" t="s">
        <v>289</v>
      </c>
      <c r="D73" s="74">
        <f t="shared" si="2"/>
        <v>24.495500000000241</v>
      </c>
    </row>
    <row r="74" spans="3:5" x14ac:dyDescent="0.3">
      <c r="C74" s="20" t="s">
        <v>290</v>
      </c>
      <c r="D74" s="74">
        <v>10</v>
      </c>
    </row>
    <row r="75" spans="3:5" x14ac:dyDescent="0.3">
      <c r="C75" s="20" t="s">
        <v>291</v>
      </c>
      <c r="D75" s="74">
        <f>D73-D78</f>
        <v>10.00000000000024</v>
      </c>
      <c r="E75" s="20" t="s">
        <v>294</v>
      </c>
    </row>
    <row r="78" spans="3:5" x14ac:dyDescent="0.3">
      <c r="D78" s="110">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303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2" t="s">
        <v>157</v>
      </c>
      <c r="C7" s="61"/>
      <c r="D7" s="62" t="s">
        <v>40</v>
      </c>
      <c r="E7" s="63">
        <f>-3500/1000000</f>
        <v>-3.5000000000000001E-3</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0"/>
      <c r="B8" s="62" t="s">
        <v>175</v>
      </c>
      <c r="C8" s="61"/>
      <c r="D8" s="62" t="s">
        <v>40</v>
      </c>
      <c r="E8" s="63">
        <v>-5.0000000000000002E-5</v>
      </c>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80"/>
      <c r="B9" s="62" t="s">
        <v>180</v>
      </c>
      <c r="C9" s="134"/>
      <c r="D9" s="62" t="s">
        <v>40</v>
      </c>
      <c r="E9" s="133">
        <f>-6/1000000</f>
        <v>-6.0000000000000002E-6</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0"/>
      <c r="B10" s="62" t="s">
        <v>197</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0"/>
      <c r="B11" s="62" t="s">
        <v>197</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1"/>
      <c r="B12" s="126" t="s">
        <v>196</v>
      </c>
      <c r="C12" s="59"/>
      <c r="D12" s="127" t="s">
        <v>40</v>
      </c>
      <c r="E12" s="60">
        <f>SUM(E7:E11)</f>
        <v>-3.5560000000000001E-3</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5" t="s">
        <v>308</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6"/>
      <c r="B14" s="9" t="s">
        <v>201</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6"/>
      <c r="B15" s="9" t="s">
        <v>297</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6"/>
      <c r="B16" s="9" t="s">
        <v>298</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6"/>
      <c r="B17" s="4" t="s">
        <v>202</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6"/>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6"/>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6"/>
      <c r="B20" s="4" t="s">
        <v>83</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6"/>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6"/>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6"/>
      <c r="B23" s="9" t="s">
        <v>210</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7"/>
      <c r="B24" s="13" t="s">
        <v>100</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6"/>
      <c r="B25" s="14"/>
    </row>
    <row r="26" spans="1:56" x14ac:dyDescent="0.3">
      <c r="A26" s="76"/>
    </row>
    <row r="27" spans="1:56" x14ac:dyDescent="0.3">
      <c r="A27" s="118"/>
      <c r="B27" s="125" t="s">
        <v>216</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78" t="s">
        <v>307</v>
      </c>
      <c r="B29" s="4" t="s">
        <v>211</v>
      </c>
      <c r="D29" s="4" t="s">
        <v>87</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8"/>
      <c r="B30" s="4" t="s">
        <v>212</v>
      </c>
      <c r="D30" s="4" t="s">
        <v>89</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8"/>
      <c r="B31" s="4" t="s">
        <v>213</v>
      </c>
      <c r="D31" s="4" t="s">
        <v>208</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8"/>
      <c r="B32" s="4" t="s">
        <v>214</v>
      </c>
      <c r="D32" s="4" t="s">
        <v>88</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8"/>
      <c r="B33" s="4" t="s">
        <v>331</v>
      </c>
      <c r="D33" s="4" t="s">
        <v>89</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8"/>
      <c r="B34" s="4" t="s">
        <v>332</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8"/>
      <c r="B35" s="4" t="s">
        <v>333</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8"/>
      <c r="B36" s="4" t="s">
        <v>215</v>
      </c>
      <c r="D36" s="4" t="s">
        <v>90</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334</v>
      </c>
    </row>
    <row r="40" spans="1:56" x14ac:dyDescent="0.3">
      <c r="B40" s="131" t="s">
        <v>154</v>
      </c>
    </row>
    <row r="41" spans="1:56" x14ac:dyDescent="0.3">
      <c r="B41" s="4" t="s">
        <v>318</v>
      </c>
    </row>
    <row r="42" spans="1:56" x14ac:dyDescent="0.3">
      <c r="B42" s="4" t="s">
        <v>335</v>
      </c>
    </row>
    <row r="43" spans="1:56" ht="16.5" x14ac:dyDescent="0.3">
      <c r="A43" s="87">
        <v>2</v>
      </c>
      <c r="B43" s="71" t="s">
        <v>153</v>
      </c>
    </row>
    <row r="48" spans="1:56" x14ac:dyDescent="0.3">
      <c r="C48" s="37"/>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7">
      <formula1>$B$113:$B$157</formula1>
    </dataValidation>
    <dataValidation type="list" allowBlank="1" showInputMessage="1" showErrorMessage="1" sqref="B8: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23" sqref="C23"/>
    </sheetView>
  </sheetViews>
  <sheetFormatPr defaultRowHeight="15" x14ac:dyDescent="0.25"/>
  <cols>
    <col min="1" max="1" width="5.85546875" customWidth="1"/>
    <col min="2" max="2" width="64.85546875" customWidth="1"/>
    <col min="3" max="3" width="75.42578125" customWidth="1"/>
  </cols>
  <sheetData>
    <row r="1" spans="1:3" ht="18.75" x14ac:dyDescent="0.3">
      <c r="A1" s="1" t="s">
        <v>302</v>
      </c>
    </row>
    <row r="2" spans="1:3" x14ac:dyDescent="0.25">
      <c r="A2" t="s">
        <v>78</v>
      </c>
    </row>
    <row r="4" spans="1:3" ht="15.75" thickBot="1" x14ac:dyDescent="0.3"/>
    <row r="5" spans="1:3" ht="120" x14ac:dyDescent="0.25">
      <c r="A5" s="182" t="s">
        <v>11</v>
      </c>
      <c r="B5" s="135" t="s">
        <v>157</v>
      </c>
      <c r="C5" s="136" t="s">
        <v>353</v>
      </c>
    </row>
    <row r="6" spans="1:3" ht="45" x14ac:dyDescent="0.25">
      <c r="A6" s="183"/>
      <c r="B6" s="137" t="s">
        <v>175</v>
      </c>
      <c r="C6" s="138" t="s">
        <v>344</v>
      </c>
    </row>
    <row r="7" spans="1:3" ht="75" x14ac:dyDescent="0.25">
      <c r="A7" s="183"/>
      <c r="B7" s="137" t="s">
        <v>180</v>
      </c>
      <c r="C7" s="138" t="s">
        <v>343</v>
      </c>
    </row>
    <row r="8" spans="1:3" x14ac:dyDescent="0.25">
      <c r="A8" s="183"/>
      <c r="B8" s="137" t="s">
        <v>197</v>
      </c>
      <c r="C8" s="139"/>
    </row>
    <row r="9" spans="1:3" x14ac:dyDescent="0.25">
      <c r="A9" s="183"/>
      <c r="B9" s="137" t="s">
        <v>197</v>
      </c>
      <c r="C9" s="139"/>
    </row>
    <row r="10" spans="1:3" ht="15.75" thickBot="1" x14ac:dyDescent="0.3">
      <c r="A10" s="184"/>
      <c r="B10" s="126" t="s">
        <v>196</v>
      </c>
      <c r="C10" s="140"/>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G9" sqref="G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tr">
        <f>'Option summary'!D10</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84</v>
      </c>
      <c r="C3" s="48"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-5.383033290972266E-3</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-6.6486535271065095E-3</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-7.5495536651763451E-3</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-8.5449774420223445E-3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82</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2" t="s">
        <v>157</v>
      </c>
      <c r="C13" s="61"/>
      <c r="D13" s="62" t="s">
        <v>40</v>
      </c>
      <c r="E13" s="63">
        <f>-10000/1000000</f>
        <v>-0.01</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0"/>
      <c r="B14" s="62" t="s">
        <v>175</v>
      </c>
      <c r="C14" s="61"/>
      <c r="D14" s="62" t="s">
        <v>40</v>
      </c>
      <c r="E14" s="63">
        <v>-5.0000000000000002E-5</v>
      </c>
      <c r="F14" s="63">
        <f>E14</f>
        <v>-5.0000000000000002E-5</v>
      </c>
      <c r="G14" s="63">
        <f t="shared" ref="G14:AW14" si="0">F14</f>
        <v>-5.0000000000000002E-5</v>
      </c>
      <c r="H14" s="63">
        <f t="shared" si="0"/>
        <v>-5.0000000000000002E-5</v>
      </c>
      <c r="I14" s="63">
        <f t="shared" si="0"/>
        <v>-5.0000000000000002E-5</v>
      </c>
      <c r="J14" s="63">
        <f t="shared" si="0"/>
        <v>-5.0000000000000002E-5</v>
      </c>
      <c r="K14" s="63">
        <f t="shared" si="0"/>
        <v>-5.0000000000000002E-5</v>
      </c>
      <c r="L14" s="63">
        <f t="shared" si="0"/>
        <v>-5.0000000000000002E-5</v>
      </c>
      <c r="M14" s="63">
        <f t="shared" si="0"/>
        <v>-5.0000000000000002E-5</v>
      </c>
      <c r="N14" s="63">
        <f t="shared" si="0"/>
        <v>-5.0000000000000002E-5</v>
      </c>
      <c r="O14" s="63">
        <f t="shared" si="0"/>
        <v>-5.0000000000000002E-5</v>
      </c>
      <c r="P14" s="63">
        <f t="shared" si="0"/>
        <v>-5.0000000000000002E-5</v>
      </c>
      <c r="Q14" s="63">
        <f t="shared" si="0"/>
        <v>-5.0000000000000002E-5</v>
      </c>
      <c r="R14" s="63">
        <f t="shared" si="0"/>
        <v>-5.0000000000000002E-5</v>
      </c>
      <c r="S14" s="63">
        <f t="shared" si="0"/>
        <v>-5.0000000000000002E-5</v>
      </c>
      <c r="T14" s="63">
        <f t="shared" si="0"/>
        <v>-5.0000000000000002E-5</v>
      </c>
      <c r="U14" s="63">
        <f t="shared" si="0"/>
        <v>-5.0000000000000002E-5</v>
      </c>
      <c r="V14" s="63">
        <f t="shared" si="0"/>
        <v>-5.0000000000000002E-5</v>
      </c>
      <c r="W14" s="63">
        <f t="shared" si="0"/>
        <v>-5.0000000000000002E-5</v>
      </c>
      <c r="X14" s="63">
        <f t="shared" si="0"/>
        <v>-5.0000000000000002E-5</v>
      </c>
      <c r="Y14" s="63">
        <f t="shared" si="0"/>
        <v>-5.0000000000000002E-5</v>
      </c>
      <c r="Z14" s="63">
        <f t="shared" si="0"/>
        <v>-5.0000000000000002E-5</v>
      </c>
      <c r="AA14" s="63">
        <f t="shared" si="0"/>
        <v>-5.0000000000000002E-5</v>
      </c>
      <c r="AB14" s="63">
        <f t="shared" si="0"/>
        <v>-5.0000000000000002E-5</v>
      </c>
      <c r="AC14" s="63">
        <f t="shared" si="0"/>
        <v>-5.0000000000000002E-5</v>
      </c>
      <c r="AD14" s="63">
        <f t="shared" si="0"/>
        <v>-5.0000000000000002E-5</v>
      </c>
      <c r="AE14" s="63">
        <f t="shared" si="0"/>
        <v>-5.0000000000000002E-5</v>
      </c>
      <c r="AF14" s="63">
        <f t="shared" si="0"/>
        <v>-5.0000000000000002E-5</v>
      </c>
      <c r="AG14" s="63">
        <f t="shared" si="0"/>
        <v>-5.0000000000000002E-5</v>
      </c>
      <c r="AH14" s="63">
        <f t="shared" si="0"/>
        <v>-5.0000000000000002E-5</v>
      </c>
      <c r="AI14" s="63">
        <f t="shared" si="0"/>
        <v>-5.0000000000000002E-5</v>
      </c>
      <c r="AJ14" s="63">
        <f t="shared" si="0"/>
        <v>-5.0000000000000002E-5</v>
      </c>
      <c r="AK14" s="63">
        <f t="shared" si="0"/>
        <v>-5.0000000000000002E-5</v>
      </c>
      <c r="AL14" s="63">
        <f t="shared" si="0"/>
        <v>-5.0000000000000002E-5</v>
      </c>
      <c r="AM14" s="63">
        <f t="shared" si="0"/>
        <v>-5.0000000000000002E-5</v>
      </c>
      <c r="AN14" s="63">
        <f t="shared" si="0"/>
        <v>-5.0000000000000002E-5</v>
      </c>
      <c r="AO14" s="63">
        <f t="shared" si="0"/>
        <v>-5.0000000000000002E-5</v>
      </c>
      <c r="AP14" s="63">
        <f t="shared" si="0"/>
        <v>-5.0000000000000002E-5</v>
      </c>
      <c r="AQ14" s="63">
        <f t="shared" si="0"/>
        <v>-5.0000000000000002E-5</v>
      </c>
      <c r="AR14" s="63">
        <f t="shared" si="0"/>
        <v>-5.0000000000000002E-5</v>
      </c>
      <c r="AS14" s="63">
        <f t="shared" si="0"/>
        <v>-5.0000000000000002E-5</v>
      </c>
      <c r="AT14" s="63">
        <f t="shared" si="0"/>
        <v>-5.0000000000000002E-5</v>
      </c>
      <c r="AU14" s="63">
        <f t="shared" si="0"/>
        <v>-5.0000000000000002E-5</v>
      </c>
      <c r="AV14" s="63">
        <f t="shared" si="0"/>
        <v>-5.0000000000000002E-5</v>
      </c>
      <c r="AW14" s="63">
        <f t="shared" si="0"/>
        <v>-5.0000000000000002E-5</v>
      </c>
      <c r="AX14" s="62"/>
      <c r="AY14" s="62"/>
      <c r="AZ14" s="62"/>
      <c r="BA14" s="62"/>
      <c r="BB14" s="62"/>
      <c r="BC14" s="62"/>
      <c r="BD14" s="62"/>
    </row>
    <row r="15" spans="1:56" x14ac:dyDescent="0.3">
      <c r="A15" s="180"/>
      <c r="B15" s="62" t="s">
        <v>180</v>
      </c>
      <c r="C15" s="134"/>
      <c r="D15" s="62" t="s">
        <v>40</v>
      </c>
      <c r="E15" s="133">
        <f>-6/1000000</f>
        <v>-6.0000000000000002E-6</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0"/>
      <c r="B16" s="62" t="s">
        <v>197</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0"/>
      <c r="B17" s="62" t="s">
        <v>197</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1"/>
      <c r="B18" s="126" t="s">
        <v>196</v>
      </c>
      <c r="C18" s="132"/>
      <c r="D18" s="127" t="s">
        <v>40</v>
      </c>
      <c r="E18" s="60">
        <f>SUM(E13:E17)</f>
        <v>-1.0056000000000001E-2</v>
      </c>
      <c r="F18" s="60">
        <f t="shared" ref="F18:AW18" si="1">SUM(F13:F17)</f>
        <v>-5.0000000000000002E-5</v>
      </c>
      <c r="G18" s="60">
        <f t="shared" si="1"/>
        <v>-5.0000000000000002E-5</v>
      </c>
      <c r="H18" s="60">
        <f t="shared" si="1"/>
        <v>-5.0000000000000002E-5</v>
      </c>
      <c r="I18" s="60">
        <f t="shared" si="1"/>
        <v>-5.0000000000000002E-5</v>
      </c>
      <c r="J18" s="60">
        <f t="shared" si="1"/>
        <v>-5.0000000000000002E-5</v>
      </c>
      <c r="K18" s="60">
        <f t="shared" si="1"/>
        <v>-5.0000000000000002E-5</v>
      </c>
      <c r="L18" s="60">
        <f t="shared" si="1"/>
        <v>-5.0000000000000002E-5</v>
      </c>
      <c r="M18" s="60">
        <f t="shared" si="1"/>
        <v>-5.0000000000000002E-5</v>
      </c>
      <c r="N18" s="60">
        <f t="shared" si="1"/>
        <v>-5.0000000000000002E-5</v>
      </c>
      <c r="O18" s="60">
        <f t="shared" si="1"/>
        <v>-5.0000000000000002E-5</v>
      </c>
      <c r="P18" s="60">
        <f t="shared" si="1"/>
        <v>-5.0000000000000002E-5</v>
      </c>
      <c r="Q18" s="60">
        <f t="shared" si="1"/>
        <v>-5.0000000000000002E-5</v>
      </c>
      <c r="R18" s="60">
        <f t="shared" si="1"/>
        <v>-5.0000000000000002E-5</v>
      </c>
      <c r="S18" s="60">
        <f t="shared" si="1"/>
        <v>-5.0000000000000002E-5</v>
      </c>
      <c r="T18" s="60">
        <f t="shared" si="1"/>
        <v>-5.0000000000000002E-5</v>
      </c>
      <c r="U18" s="60">
        <f t="shared" si="1"/>
        <v>-5.0000000000000002E-5</v>
      </c>
      <c r="V18" s="60">
        <f t="shared" si="1"/>
        <v>-5.0000000000000002E-5</v>
      </c>
      <c r="W18" s="60">
        <f t="shared" si="1"/>
        <v>-5.0000000000000002E-5</v>
      </c>
      <c r="X18" s="60">
        <f t="shared" si="1"/>
        <v>-5.0000000000000002E-5</v>
      </c>
      <c r="Y18" s="60">
        <f t="shared" si="1"/>
        <v>-5.0000000000000002E-5</v>
      </c>
      <c r="Z18" s="60">
        <f t="shared" si="1"/>
        <v>-5.0000000000000002E-5</v>
      </c>
      <c r="AA18" s="60">
        <f t="shared" si="1"/>
        <v>-5.0000000000000002E-5</v>
      </c>
      <c r="AB18" s="60">
        <f t="shared" si="1"/>
        <v>-5.0000000000000002E-5</v>
      </c>
      <c r="AC18" s="60">
        <f t="shared" si="1"/>
        <v>-5.0000000000000002E-5</v>
      </c>
      <c r="AD18" s="60">
        <f t="shared" si="1"/>
        <v>-5.0000000000000002E-5</v>
      </c>
      <c r="AE18" s="60">
        <f t="shared" si="1"/>
        <v>-5.0000000000000002E-5</v>
      </c>
      <c r="AF18" s="60">
        <f t="shared" si="1"/>
        <v>-5.0000000000000002E-5</v>
      </c>
      <c r="AG18" s="60">
        <f t="shared" si="1"/>
        <v>-5.0000000000000002E-5</v>
      </c>
      <c r="AH18" s="60">
        <f t="shared" si="1"/>
        <v>-5.0000000000000002E-5</v>
      </c>
      <c r="AI18" s="60">
        <f t="shared" si="1"/>
        <v>-5.0000000000000002E-5</v>
      </c>
      <c r="AJ18" s="60">
        <f t="shared" si="1"/>
        <v>-5.0000000000000002E-5</v>
      </c>
      <c r="AK18" s="60">
        <f t="shared" si="1"/>
        <v>-5.0000000000000002E-5</v>
      </c>
      <c r="AL18" s="60">
        <f t="shared" si="1"/>
        <v>-5.0000000000000002E-5</v>
      </c>
      <c r="AM18" s="60">
        <f t="shared" si="1"/>
        <v>-5.0000000000000002E-5</v>
      </c>
      <c r="AN18" s="60">
        <f t="shared" si="1"/>
        <v>-5.0000000000000002E-5</v>
      </c>
      <c r="AO18" s="60">
        <f t="shared" si="1"/>
        <v>-5.0000000000000002E-5</v>
      </c>
      <c r="AP18" s="60">
        <f t="shared" si="1"/>
        <v>-5.0000000000000002E-5</v>
      </c>
      <c r="AQ18" s="60">
        <f t="shared" si="1"/>
        <v>-5.0000000000000002E-5</v>
      </c>
      <c r="AR18" s="60">
        <f t="shared" si="1"/>
        <v>-5.0000000000000002E-5</v>
      </c>
      <c r="AS18" s="60">
        <f t="shared" si="1"/>
        <v>-5.0000000000000002E-5</v>
      </c>
      <c r="AT18" s="60">
        <f t="shared" si="1"/>
        <v>-5.0000000000000002E-5</v>
      </c>
      <c r="AU18" s="60">
        <f t="shared" si="1"/>
        <v>-5.0000000000000002E-5</v>
      </c>
      <c r="AV18" s="60">
        <f t="shared" si="1"/>
        <v>-5.0000000000000002E-5</v>
      </c>
      <c r="AW18" s="60">
        <f t="shared" si="1"/>
        <v>-5.0000000000000002E-5</v>
      </c>
      <c r="AX18" s="62"/>
      <c r="AY18" s="62"/>
      <c r="AZ18" s="62"/>
      <c r="BA18" s="62"/>
      <c r="BB18" s="62"/>
      <c r="BC18" s="62"/>
      <c r="BD18" s="62"/>
    </row>
    <row r="19" spans="1:56" x14ac:dyDescent="0.3">
      <c r="A19" s="185" t="s">
        <v>300</v>
      </c>
      <c r="B19" s="62" t="s">
        <v>157</v>
      </c>
      <c r="C19" s="8"/>
      <c r="D19" s="9" t="s">
        <v>40</v>
      </c>
      <c r="E19" s="34">
        <f>-'Baseline scenario'!E7</f>
        <v>3.5000000000000001E-3</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5"/>
      <c r="B20" s="62" t="s">
        <v>197</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5"/>
      <c r="B21" s="62" t="s">
        <v>197</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5"/>
      <c r="B22" s="62" t="s">
        <v>197</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5"/>
      <c r="B23" s="62" t="s">
        <v>197</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5"/>
      <c r="B24" s="62" t="s">
        <v>197</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6"/>
      <c r="B25" s="62" t="s">
        <v>320</v>
      </c>
      <c r="C25" s="8"/>
      <c r="D25" s="9" t="s">
        <v>40</v>
      </c>
      <c r="E25" s="69">
        <f>SUM(E19:E24)</f>
        <v>3.5000000000000001E-3</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95</v>
      </c>
      <c r="C26" s="59" t="s">
        <v>93</v>
      </c>
      <c r="D26" s="58" t="s">
        <v>40</v>
      </c>
      <c r="E26" s="60">
        <f>E18+E25</f>
        <v>-6.5560000000000011E-3</v>
      </c>
      <c r="F26" s="60">
        <f t="shared" ref="F26:BD26" si="3">F18+F25</f>
        <v>-5.0000000000000002E-5</v>
      </c>
      <c r="G26" s="60">
        <f t="shared" si="3"/>
        <v>-5.0000000000000002E-5</v>
      </c>
      <c r="H26" s="60">
        <f t="shared" si="3"/>
        <v>-5.0000000000000002E-5</v>
      </c>
      <c r="I26" s="60">
        <f t="shared" si="3"/>
        <v>-5.0000000000000002E-5</v>
      </c>
      <c r="J26" s="60">
        <f t="shared" si="3"/>
        <v>-5.0000000000000002E-5</v>
      </c>
      <c r="K26" s="60">
        <f t="shared" si="3"/>
        <v>-5.0000000000000002E-5</v>
      </c>
      <c r="L26" s="60">
        <f t="shared" si="3"/>
        <v>-5.0000000000000002E-5</v>
      </c>
      <c r="M26" s="60">
        <f t="shared" si="3"/>
        <v>-5.0000000000000002E-5</v>
      </c>
      <c r="N26" s="60">
        <f t="shared" si="3"/>
        <v>-5.0000000000000002E-5</v>
      </c>
      <c r="O26" s="60">
        <f t="shared" si="3"/>
        <v>-5.0000000000000002E-5</v>
      </c>
      <c r="P26" s="60">
        <f t="shared" si="3"/>
        <v>-5.0000000000000002E-5</v>
      </c>
      <c r="Q26" s="60">
        <f t="shared" si="3"/>
        <v>-5.0000000000000002E-5</v>
      </c>
      <c r="R26" s="60">
        <f t="shared" si="3"/>
        <v>-5.0000000000000002E-5</v>
      </c>
      <c r="S26" s="60">
        <f t="shared" si="3"/>
        <v>-5.0000000000000002E-5</v>
      </c>
      <c r="T26" s="60">
        <f t="shared" si="3"/>
        <v>-5.0000000000000002E-5</v>
      </c>
      <c r="U26" s="60">
        <f t="shared" si="3"/>
        <v>-5.0000000000000002E-5</v>
      </c>
      <c r="V26" s="60">
        <f t="shared" si="3"/>
        <v>-5.0000000000000002E-5</v>
      </c>
      <c r="W26" s="60">
        <f t="shared" si="3"/>
        <v>-5.0000000000000002E-5</v>
      </c>
      <c r="X26" s="60">
        <f t="shared" si="3"/>
        <v>-5.0000000000000002E-5</v>
      </c>
      <c r="Y26" s="60">
        <f t="shared" si="3"/>
        <v>-5.0000000000000002E-5</v>
      </c>
      <c r="Z26" s="60">
        <f t="shared" si="3"/>
        <v>-5.0000000000000002E-5</v>
      </c>
      <c r="AA26" s="60">
        <f t="shared" si="3"/>
        <v>-5.0000000000000002E-5</v>
      </c>
      <c r="AB26" s="60">
        <f t="shared" si="3"/>
        <v>-5.0000000000000002E-5</v>
      </c>
      <c r="AC26" s="60">
        <f t="shared" si="3"/>
        <v>-5.0000000000000002E-5</v>
      </c>
      <c r="AD26" s="60">
        <f t="shared" si="3"/>
        <v>-5.0000000000000002E-5</v>
      </c>
      <c r="AE26" s="60">
        <f t="shared" si="3"/>
        <v>-5.0000000000000002E-5</v>
      </c>
      <c r="AF26" s="60">
        <f t="shared" si="3"/>
        <v>-5.0000000000000002E-5</v>
      </c>
      <c r="AG26" s="60">
        <f t="shared" si="3"/>
        <v>-5.0000000000000002E-5</v>
      </c>
      <c r="AH26" s="60">
        <f t="shared" si="3"/>
        <v>-5.0000000000000002E-5</v>
      </c>
      <c r="AI26" s="60">
        <f t="shared" si="3"/>
        <v>-5.0000000000000002E-5</v>
      </c>
      <c r="AJ26" s="60">
        <f t="shared" si="3"/>
        <v>-5.0000000000000002E-5</v>
      </c>
      <c r="AK26" s="60">
        <f t="shared" si="3"/>
        <v>-5.0000000000000002E-5</v>
      </c>
      <c r="AL26" s="60">
        <f t="shared" si="3"/>
        <v>-5.0000000000000002E-5</v>
      </c>
      <c r="AM26" s="60">
        <f t="shared" si="3"/>
        <v>-5.0000000000000002E-5</v>
      </c>
      <c r="AN26" s="60">
        <f t="shared" si="3"/>
        <v>-5.0000000000000002E-5</v>
      </c>
      <c r="AO26" s="60">
        <f t="shared" si="3"/>
        <v>-5.0000000000000002E-5</v>
      </c>
      <c r="AP26" s="60">
        <f t="shared" si="3"/>
        <v>-5.0000000000000002E-5</v>
      </c>
      <c r="AQ26" s="60">
        <f t="shared" si="3"/>
        <v>-5.0000000000000002E-5</v>
      </c>
      <c r="AR26" s="60">
        <f t="shared" si="3"/>
        <v>-5.0000000000000002E-5</v>
      </c>
      <c r="AS26" s="60">
        <f t="shared" si="3"/>
        <v>-5.0000000000000002E-5</v>
      </c>
      <c r="AT26" s="60">
        <f t="shared" si="3"/>
        <v>-5.0000000000000002E-5</v>
      </c>
      <c r="AU26" s="60">
        <f t="shared" si="3"/>
        <v>-5.0000000000000002E-5</v>
      </c>
      <c r="AV26" s="60">
        <f t="shared" si="3"/>
        <v>-5.0000000000000002E-5</v>
      </c>
      <c r="AW26" s="60">
        <f t="shared" si="3"/>
        <v>-5.0000000000000002E-5</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-5.2448000000000009E-3</v>
      </c>
      <c r="F28" s="35">
        <f t="shared" ref="F28:AW28" si="4">F26*F27</f>
        <v>-4.0000000000000003E-5</v>
      </c>
      <c r="G28" s="35">
        <f t="shared" si="4"/>
        <v>-4.0000000000000003E-5</v>
      </c>
      <c r="H28" s="35">
        <f t="shared" si="4"/>
        <v>-4.0000000000000003E-5</v>
      </c>
      <c r="I28" s="35">
        <f t="shared" si="4"/>
        <v>-4.0000000000000003E-5</v>
      </c>
      <c r="J28" s="35">
        <f t="shared" si="4"/>
        <v>-4.0000000000000003E-5</v>
      </c>
      <c r="K28" s="35">
        <f t="shared" si="4"/>
        <v>-4.0000000000000003E-5</v>
      </c>
      <c r="L28" s="35">
        <f t="shared" si="4"/>
        <v>-4.0000000000000003E-5</v>
      </c>
      <c r="M28" s="35">
        <f t="shared" si="4"/>
        <v>-4.0000000000000003E-5</v>
      </c>
      <c r="N28" s="35">
        <f t="shared" si="4"/>
        <v>-4.0000000000000003E-5</v>
      </c>
      <c r="O28" s="35">
        <f t="shared" si="4"/>
        <v>-4.0000000000000003E-5</v>
      </c>
      <c r="P28" s="35">
        <f t="shared" si="4"/>
        <v>-4.0000000000000003E-5</v>
      </c>
      <c r="Q28" s="35">
        <f t="shared" si="4"/>
        <v>-4.0000000000000003E-5</v>
      </c>
      <c r="R28" s="35">
        <f t="shared" si="4"/>
        <v>-4.0000000000000003E-5</v>
      </c>
      <c r="S28" s="35">
        <f t="shared" si="4"/>
        <v>-4.0000000000000003E-5</v>
      </c>
      <c r="T28" s="35">
        <f t="shared" si="4"/>
        <v>-4.0000000000000003E-5</v>
      </c>
      <c r="U28" s="35">
        <f t="shared" si="4"/>
        <v>-4.0000000000000003E-5</v>
      </c>
      <c r="V28" s="35">
        <f t="shared" si="4"/>
        <v>-4.0000000000000003E-5</v>
      </c>
      <c r="W28" s="35">
        <f t="shared" si="4"/>
        <v>-4.0000000000000003E-5</v>
      </c>
      <c r="X28" s="35">
        <f t="shared" si="4"/>
        <v>-4.0000000000000003E-5</v>
      </c>
      <c r="Y28" s="35">
        <f t="shared" si="4"/>
        <v>-4.0000000000000003E-5</v>
      </c>
      <c r="Z28" s="35">
        <f t="shared" si="4"/>
        <v>-4.0000000000000003E-5</v>
      </c>
      <c r="AA28" s="35">
        <f t="shared" si="4"/>
        <v>-4.0000000000000003E-5</v>
      </c>
      <c r="AB28" s="35">
        <f t="shared" si="4"/>
        <v>-4.0000000000000003E-5</v>
      </c>
      <c r="AC28" s="35">
        <f t="shared" si="4"/>
        <v>-4.0000000000000003E-5</v>
      </c>
      <c r="AD28" s="35">
        <f t="shared" si="4"/>
        <v>-4.0000000000000003E-5</v>
      </c>
      <c r="AE28" s="35">
        <f t="shared" si="4"/>
        <v>-4.0000000000000003E-5</v>
      </c>
      <c r="AF28" s="35">
        <f t="shared" si="4"/>
        <v>-4.0000000000000003E-5</v>
      </c>
      <c r="AG28" s="35">
        <f t="shared" si="4"/>
        <v>-4.0000000000000003E-5</v>
      </c>
      <c r="AH28" s="35">
        <f t="shared" si="4"/>
        <v>-4.0000000000000003E-5</v>
      </c>
      <c r="AI28" s="35">
        <f t="shared" si="4"/>
        <v>-4.0000000000000003E-5</v>
      </c>
      <c r="AJ28" s="35">
        <f t="shared" si="4"/>
        <v>-4.0000000000000003E-5</v>
      </c>
      <c r="AK28" s="35">
        <f t="shared" si="4"/>
        <v>-4.0000000000000003E-5</v>
      </c>
      <c r="AL28" s="35">
        <f t="shared" si="4"/>
        <v>-4.0000000000000003E-5</v>
      </c>
      <c r="AM28" s="35">
        <f t="shared" si="4"/>
        <v>-4.0000000000000003E-5</v>
      </c>
      <c r="AN28" s="35">
        <f t="shared" si="4"/>
        <v>-4.0000000000000003E-5</v>
      </c>
      <c r="AO28" s="35">
        <f t="shared" si="4"/>
        <v>-4.0000000000000003E-5</v>
      </c>
      <c r="AP28" s="35">
        <f t="shared" si="4"/>
        <v>-4.0000000000000003E-5</v>
      </c>
      <c r="AQ28" s="35">
        <f t="shared" si="4"/>
        <v>-4.0000000000000003E-5</v>
      </c>
      <c r="AR28" s="35">
        <f t="shared" si="4"/>
        <v>-4.0000000000000003E-5</v>
      </c>
      <c r="AS28" s="35">
        <f t="shared" si="4"/>
        <v>-4.0000000000000003E-5</v>
      </c>
      <c r="AT28" s="35">
        <f t="shared" si="4"/>
        <v>-4.0000000000000003E-5</v>
      </c>
      <c r="AU28" s="35">
        <f t="shared" si="4"/>
        <v>-4.0000000000000003E-5</v>
      </c>
      <c r="AV28" s="35">
        <f t="shared" si="4"/>
        <v>-4.0000000000000003E-5</v>
      </c>
      <c r="AW28" s="35">
        <f t="shared" si="4"/>
        <v>-4.0000000000000003E-5</v>
      </c>
      <c r="AX28" s="35"/>
      <c r="AY28" s="35"/>
      <c r="AZ28" s="35"/>
      <c r="BA28" s="35"/>
      <c r="BB28" s="35"/>
      <c r="BC28" s="35"/>
      <c r="BD28" s="35"/>
    </row>
    <row r="29" spans="1:56" x14ac:dyDescent="0.3">
      <c r="A29" s="117"/>
      <c r="B29" s="9" t="s">
        <v>92</v>
      </c>
      <c r="C29" s="11" t="s">
        <v>44</v>
      </c>
      <c r="D29" s="9" t="s">
        <v>40</v>
      </c>
      <c r="E29" s="35">
        <f>E26-E28</f>
        <v>-1.3112000000000002E-3</v>
      </c>
      <c r="F29" s="35">
        <f t="shared" ref="F29:AW29" si="5">F26-F28</f>
        <v>-9.9999999999999991E-6</v>
      </c>
      <c r="G29" s="35">
        <f t="shared" si="5"/>
        <v>-9.9999999999999991E-6</v>
      </c>
      <c r="H29" s="35">
        <f t="shared" si="5"/>
        <v>-9.9999999999999991E-6</v>
      </c>
      <c r="I29" s="35">
        <f t="shared" si="5"/>
        <v>-9.9999999999999991E-6</v>
      </c>
      <c r="J29" s="35">
        <f t="shared" si="5"/>
        <v>-9.9999999999999991E-6</v>
      </c>
      <c r="K29" s="35">
        <f t="shared" si="5"/>
        <v>-9.9999999999999991E-6</v>
      </c>
      <c r="L29" s="35">
        <f t="shared" si="5"/>
        <v>-9.9999999999999991E-6</v>
      </c>
      <c r="M29" s="35">
        <f t="shared" si="5"/>
        <v>-9.9999999999999991E-6</v>
      </c>
      <c r="N29" s="35">
        <f t="shared" si="5"/>
        <v>-9.9999999999999991E-6</v>
      </c>
      <c r="O29" s="35">
        <f t="shared" si="5"/>
        <v>-9.9999999999999991E-6</v>
      </c>
      <c r="P29" s="35">
        <f t="shared" si="5"/>
        <v>-9.9999999999999991E-6</v>
      </c>
      <c r="Q29" s="35">
        <f t="shared" si="5"/>
        <v>-9.9999999999999991E-6</v>
      </c>
      <c r="R29" s="35">
        <f t="shared" si="5"/>
        <v>-9.9999999999999991E-6</v>
      </c>
      <c r="S29" s="35">
        <f t="shared" si="5"/>
        <v>-9.9999999999999991E-6</v>
      </c>
      <c r="T29" s="35">
        <f t="shared" si="5"/>
        <v>-9.9999999999999991E-6</v>
      </c>
      <c r="U29" s="35">
        <f t="shared" si="5"/>
        <v>-9.9999999999999991E-6</v>
      </c>
      <c r="V29" s="35">
        <f t="shared" si="5"/>
        <v>-9.9999999999999991E-6</v>
      </c>
      <c r="W29" s="35">
        <f t="shared" si="5"/>
        <v>-9.9999999999999991E-6</v>
      </c>
      <c r="X29" s="35">
        <f t="shared" si="5"/>
        <v>-9.9999999999999991E-6</v>
      </c>
      <c r="Y29" s="35">
        <f t="shared" si="5"/>
        <v>-9.9999999999999991E-6</v>
      </c>
      <c r="Z29" s="35">
        <f t="shared" si="5"/>
        <v>-9.9999999999999991E-6</v>
      </c>
      <c r="AA29" s="35">
        <f t="shared" si="5"/>
        <v>-9.9999999999999991E-6</v>
      </c>
      <c r="AB29" s="35">
        <f t="shared" si="5"/>
        <v>-9.9999999999999991E-6</v>
      </c>
      <c r="AC29" s="35">
        <f t="shared" si="5"/>
        <v>-9.9999999999999991E-6</v>
      </c>
      <c r="AD29" s="35">
        <f t="shared" si="5"/>
        <v>-9.9999999999999991E-6</v>
      </c>
      <c r="AE29" s="35">
        <f t="shared" si="5"/>
        <v>-9.9999999999999991E-6</v>
      </c>
      <c r="AF29" s="35">
        <f t="shared" si="5"/>
        <v>-9.9999999999999991E-6</v>
      </c>
      <c r="AG29" s="35">
        <f t="shared" si="5"/>
        <v>-9.9999999999999991E-6</v>
      </c>
      <c r="AH29" s="35">
        <f t="shared" si="5"/>
        <v>-9.9999999999999991E-6</v>
      </c>
      <c r="AI29" s="35">
        <f t="shared" si="5"/>
        <v>-9.9999999999999991E-6</v>
      </c>
      <c r="AJ29" s="35">
        <f t="shared" si="5"/>
        <v>-9.9999999999999991E-6</v>
      </c>
      <c r="AK29" s="35">
        <f t="shared" si="5"/>
        <v>-9.9999999999999991E-6</v>
      </c>
      <c r="AL29" s="35">
        <f t="shared" si="5"/>
        <v>-9.9999999999999991E-6</v>
      </c>
      <c r="AM29" s="35">
        <f t="shared" si="5"/>
        <v>-9.9999999999999991E-6</v>
      </c>
      <c r="AN29" s="35">
        <f t="shared" si="5"/>
        <v>-9.9999999999999991E-6</v>
      </c>
      <c r="AO29" s="35">
        <f t="shared" si="5"/>
        <v>-9.9999999999999991E-6</v>
      </c>
      <c r="AP29" s="35">
        <f t="shared" si="5"/>
        <v>-9.9999999999999991E-6</v>
      </c>
      <c r="AQ29" s="35">
        <f t="shared" si="5"/>
        <v>-9.9999999999999991E-6</v>
      </c>
      <c r="AR29" s="35">
        <f t="shared" si="5"/>
        <v>-9.9999999999999991E-6</v>
      </c>
      <c r="AS29" s="35">
        <f t="shared" si="5"/>
        <v>-9.9999999999999991E-6</v>
      </c>
      <c r="AT29" s="35">
        <f t="shared" si="5"/>
        <v>-9.9999999999999991E-6</v>
      </c>
      <c r="AU29" s="35">
        <f t="shared" si="5"/>
        <v>-9.9999999999999991E-6</v>
      </c>
      <c r="AV29" s="35">
        <f t="shared" si="5"/>
        <v>-9.9999999999999991E-6</v>
      </c>
      <c r="AW29" s="35">
        <f t="shared" si="5"/>
        <v>-9.9999999999999991E-6</v>
      </c>
      <c r="AX29" s="35"/>
      <c r="AY29" s="35"/>
      <c r="AZ29" s="35"/>
      <c r="BA29" s="35"/>
      <c r="BB29" s="35"/>
      <c r="BC29" s="35"/>
      <c r="BD29" s="35"/>
    </row>
    <row r="30" spans="1:56" ht="16.5" hidden="1" customHeight="1" outlineLevel="1" x14ac:dyDescent="0.35">
      <c r="A30" s="117"/>
      <c r="B30" s="9" t="s">
        <v>1</v>
      </c>
      <c r="C30" s="11" t="s">
        <v>53</v>
      </c>
      <c r="D30" s="9" t="s">
        <v>40</v>
      </c>
      <c r="F30" s="35">
        <f>$E$28/'Fixed data'!$C$7</f>
        <v>-1.1655111111111113E-4</v>
      </c>
      <c r="G30" s="35">
        <f>$E$28/'Fixed data'!$C$7</f>
        <v>-1.1655111111111113E-4</v>
      </c>
      <c r="H30" s="35">
        <f>$E$28/'Fixed data'!$C$7</f>
        <v>-1.1655111111111113E-4</v>
      </c>
      <c r="I30" s="35">
        <f>$E$28/'Fixed data'!$C$7</f>
        <v>-1.1655111111111113E-4</v>
      </c>
      <c r="J30" s="35">
        <f>$E$28/'Fixed data'!$C$7</f>
        <v>-1.1655111111111113E-4</v>
      </c>
      <c r="K30" s="35">
        <f>$E$28/'Fixed data'!$C$7</f>
        <v>-1.1655111111111113E-4</v>
      </c>
      <c r="L30" s="35">
        <f>$E$28/'Fixed data'!$C$7</f>
        <v>-1.1655111111111113E-4</v>
      </c>
      <c r="M30" s="35">
        <f>$E$28/'Fixed data'!$C$7</f>
        <v>-1.1655111111111113E-4</v>
      </c>
      <c r="N30" s="35">
        <f>$E$28/'Fixed data'!$C$7</f>
        <v>-1.1655111111111113E-4</v>
      </c>
      <c r="O30" s="35">
        <f>$E$28/'Fixed data'!$C$7</f>
        <v>-1.1655111111111113E-4</v>
      </c>
      <c r="P30" s="35">
        <f>$E$28/'Fixed data'!$C$7</f>
        <v>-1.1655111111111113E-4</v>
      </c>
      <c r="Q30" s="35">
        <f>$E$28/'Fixed data'!$C$7</f>
        <v>-1.1655111111111113E-4</v>
      </c>
      <c r="R30" s="35">
        <f>$E$28/'Fixed data'!$C$7</f>
        <v>-1.1655111111111113E-4</v>
      </c>
      <c r="S30" s="35">
        <f>$E$28/'Fixed data'!$C$7</f>
        <v>-1.1655111111111113E-4</v>
      </c>
      <c r="T30" s="35">
        <f>$E$28/'Fixed data'!$C$7</f>
        <v>-1.1655111111111113E-4</v>
      </c>
      <c r="U30" s="35">
        <f>$E$28/'Fixed data'!$C$7</f>
        <v>-1.1655111111111113E-4</v>
      </c>
      <c r="V30" s="35">
        <f>$E$28/'Fixed data'!$C$7</f>
        <v>-1.1655111111111113E-4</v>
      </c>
      <c r="W30" s="35">
        <f>$E$28/'Fixed data'!$C$7</f>
        <v>-1.1655111111111113E-4</v>
      </c>
      <c r="X30" s="35">
        <f>$E$28/'Fixed data'!$C$7</f>
        <v>-1.1655111111111113E-4</v>
      </c>
      <c r="Y30" s="35">
        <f>$E$28/'Fixed data'!$C$7</f>
        <v>-1.1655111111111113E-4</v>
      </c>
      <c r="Z30" s="35">
        <f>$E$28/'Fixed data'!$C$7</f>
        <v>-1.1655111111111113E-4</v>
      </c>
      <c r="AA30" s="35">
        <f>$E$28/'Fixed data'!$C$7</f>
        <v>-1.1655111111111113E-4</v>
      </c>
      <c r="AB30" s="35">
        <f>$E$28/'Fixed data'!$C$7</f>
        <v>-1.1655111111111113E-4</v>
      </c>
      <c r="AC30" s="35">
        <f>$E$28/'Fixed data'!$C$7</f>
        <v>-1.1655111111111113E-4</v>
      </c>
      <c r="AD30" s="35">
        <f>$E$28/'Fixed data'!$C$7</f>
        <v>-1.1655111111111113E-4</v>
      </c>
      <c r="AE30" s="35">
        <f>$E$28/'Fixed data'!$C$7</f>
        <v>-1.1655111111111113E-4</v>
      </c>
      <c r="AF30" s="35">
        <f>$E$28/'Fixed data'!$C$7</f>
        <v>-1.1655111111111113E-4</v>
      </c>
      <c r="AG30" s="35">
        <f>$E$28/'Fixed data'!$C$7</f>
        <v>-1.1655111111111113E-4</v>
      </c>
      <c r="AH30" s="35">
        <f>$E$28/'Fixed data'!$C$7</f>
        <v>-1.1655111111111113E-4</v>
      </c>
      <c r="AI30" s="35">
        <f>$E$28/'Fixed data'!$C$7</f>
        <v>-1.1655111111111113E-4</v>
      </c>
      <c r="AJ30" s="35">
        <f>$E$28/'Fixed data'!$C$7</f>
        <v>-1.1655111111111113E-4</v>
      </c>
      <c r="AK30" s="35">
        <f>$E$28/'Fixed data'!$C$7</f>
        <v>-1.1655111111111113E-4</v>
      </c>
      <c r="AL30" s="35">
        <f>$E$28/'Fixed data'!$C$7</f>
        <v>-1.1655111111111113E-4</v>
      </c>
      <c r="AM30" s="35">
        <f>$E$28/'Fixed data'!$C$7</f>
        <v>-1.1655111111111113E-4</v>
      </c>
      <c r="AN30" s="35">
        <f>$E$28/'Fixed data'!$C$7</f>
        <v>-1.1655111111111113E-4</v>
      </c>
      <c r="AO30" s="35">
        <f>$E$28/'Fixed data'!$C$7</f>
        <v>-1.1655111111111113E-4</v>
      </c>
      <c r="AP30" s="35">
        <f>$E$28/'Fixed data'!$C$7</f>
        <v>-1.1655111111111113E-4</v>
      </c>
      <c r="AQ30" s="35">
        <f>$E$28/'Fixed data'!$C$7</f>
        <v>-1.1655111111111113E-4</v>
      </c>
      <c r="AR30" s="35">
        <f>$E$28/'Fixed data'!$C$7</f>
        <v>-1.1655111111111113E-4</v>
      </c>
      <c r="AS30" s="35">
        <f>$E$28/'Fixed data'!$C$7</f>
        <v>-1.1655111111111113E-4</v>
      </c>
      <c r="AT30" s="35">
        <f>$E$28/'Fixed data'!$C$7</f>
        <v>-1.1655111111111113E-4</v>
      </c>
      <c r="AU30" s="35">
        <f>$E$28/'Fixed data'!$C$7</f>
        <v>-1.1655111111111113E-4</v>
      </c>
      <c r="AV30" s="35">
        <f>$E$28/'Fixed data'!$C$7</f>
        <v>-1.1655111111111113E-4</v>
      </c>
      <c r="AW30" s="35">
        <f>$E$28/'Fixed data'!$C$7</f>
        <v>-1.1655111111111113E-4</v>
      </c>
      <c r="AX30" s="35">
        <f>$E$28/'Fixed data'!$C$7</f>
        <v>-1.1655111111111113E-4</v>
      </c>
      <c r="AY30" s="35"/>
      <c r="AZ30" s="35"/>
      <c r="BA30" s="35"/>
      <c r="BB30" s="35"/>
      <c r="BC30" s="35"/>
      <c r="BD30" s="35"/>
    </row>
    <row r="31" spans="1:56" ht="16.5" hidden="1" customHeight="1" outlineLevel="1" x14ac:dyDescent="0.35">
      <c r="A31" s="117"/>
      <c r="B31" s="9" t="s">
        <v>2</v>
      </c>
      <c r="C31" s="11" t="s">
        <v>54</v>
      </c>
      <c r="D31" s="9" t="s">
        <v>40</v>
      </c>
      <c r="F31" s="35"/>
      <c r="G31" s="35">
        <f>$F$28/'Fixed data'!$C$7</f>
        <v>-8.8888888888888898E-7</v>
      </c>
      <c r="H31" s="35">
        <f>$F$28/'Fixed data'!$C$7</f>
        <v>-8.8888888888888898E-7</v>
      </c>
      <c r="I31" s="35">
        <f>$F$28/'Fixed data'!$C$7</f>
        <v>-8.8888888888888898E-7</v>
      </c>
      <c r="J31" s="35">
        <f>$F$28/'Fixed data'!$C$7</f>
        <v>-8.8888888888888898E-7</v>
      </c>
      <c r="K31" s="35">
        <f>$F$28/'Fixed data'!$C$7</f>
        <v>-8.8888888888888898E-7</v>
      </c>
      <c r="L31" s="35">
        <f>$F$28/'Fixed data'!$C$7</f>
        <v>-8.8888888888888898E-7</v>
      </c>
      <c r="M31" s="35">
        <f>$F$28/'Fixed data'!$C$7</f>
        <v>-8.8888888888888898E-7</v>
      </c>
      <c r="N31" s="35">
        <f>$F$28/'Fixed data'!$C$7</f>
        <v>-8.8888888888888898E-7</v>
      </c>
      <c r="O31" s="35">
        <f>$F$28/'Fixed data'!$C$7</f>
        <v>-8.8888888888888898E-7</v>
      </c>
      <c r="P31" s="35">
        <f>$F$28/'Fixed data'!$C$7</f>
        <v>-8.8888888888888898E-7</v>
      </c>
      <c r="Q31" s="35">
        <f>$F$28/'Fixed data'!$C$7</f>
        <v>-8.8888888888888898E-7</v>
      </c>
      <c r="R31" s="35">
        <f>$F$28/'Fixed data'!$C$7</f>
        <v>-8.8888888888888898E-7</v>
      </c>
      <c r="S31" s="35">
        <f>$F$28/'Fixed data'!$C$7</f>
        <v>-8.8888888888888898E-7</v>
      </c>
      <c r="T31" s="35">
        <f>$F$28/'Fixed data'!$C$7</f>
        <v>-8.8888888888888898E-7</v>
      </c>
      <c r="U31" s="35">
        <f>$F$28/'Fixed data'!$C$7</f>
        <v>-8.8888888888888898E-7</v>
      </c>
      <c r="V31" s="35">
        <f>$F$28/'Fixed data'!$C$7</f>
        <v>-8.8888888888888898E-7</v>
      </c>
      <c r="W31" s="35">
        <f>$F$28/'Fixed data'!$C$7</f>
        <v>-8.8888888888888898E-7</v>
      </c>
      <c r="X31" s="35">
        <f>$F$28/'Fixed data'!$C$7</f>
        <v>-8.8888888888888898E-7</v>
      </c>
      <c r="Y31" s="35">
        <f>$F$28/'Fixed data'!$C$7</f>
        <v>-8.8888888888888898E-7</v>
      </c>
      <c r="Z31" s="35">
        <f>$F$28/'Fixed data'!$C$7</f>
        <v>-8.8888888888888898E-7</v>
      </c>
      <c r="AA31" s="35">
        <f>$F$28/'Fixed data'!$C$7</f>
        <v>-8.8888888888888898E-7</v>
      </c>
      <c r="AB31" s="35">
        <f>$F$28/'Fixed data'!$C$7</f>
        <v>-8.8888888888888898E-7</v>
      </c>
      <c r="AC31" s="35">
        <f>$F$28/'Fixed data'!$C$7</f>
        <v>-8.8888888888888898E-7</v>
      </c>
      <c r="AD31" s="35">
        <f>$F$28/'Fixed data'!$C$7</f>
        <v>-8.8888888888888898E-7</v>
      </c>
      <c r="AE31" s="35">
        <f>$F$28/'Fixed data'!$C$7</f>
        <v>-8.8888888888888898E-7</v>
      </c>
      <c r="AF31" s="35">
        <f>$F$28/'Fixed data'!$C$7</f>
        <v>-8.8888888888888898E-7</v>
      </c>
      <c r="AG31" s="35">
        <f>$F$28/'Fixed data'!$C$7</f>
        <v>-8.8888888888888898E-7</v>
      </c>
      <c r="AH31" s="35">
        <f>$F$28/'Fixed data'!$C$7</f>
        <v>-8.8888888888888898E-7</v>
      </c>
      <c r="AI31" s="35">
        <f>$F$28/'Fixed data'!$C$7</f>
        <v>-8.8888888888888898E-7</v>
      </c>
      <c r="AJ31" s="35">
        <f>$F$28/'Fixed data'!$C$7</f>
        <v>-8.8888888888888898E-7</v>
      </c>
      <c r="AK31" s="35">
        <f>$F$28/'Fixed data'!$C$7</f>
        <v>-8.8888888888888898E-7</v>
      </c>
      <c r="AL31" s="35">
        <f>$F$28/'Fixed data'!$C$7</f>
        <v>-8.8888888888888898E-7</v>
      </c>
      <c r="AM31" s="35">
        <f>$F$28/'Fixed data'!$C$7</f>
        <v>-8.8888888888888898E-7</v>
      </c>
      <c r="AN31" s="35">
        <f>$F$28/'Fixed data'!$C$7</f>
        <v>-8.8888888888888898E-7</v>
      </c>
      <c r="AO31" s="35">
        <f>$F$28/'Fixed data'!$C$7</f>
        <v>-8.8888888888888898E-7</v>
      </c>
      <c r="AP31" s="35">
        <f>$F$28/'Fixed data'!$C$7</f>
        <v>-8.8888888888888898E-7</v>
      </c>
      <c r="AQ31" s="35">
        <f>$F$28/'Fixed data'!$C$7</f>
        <v>-8.8888888888888898E-7</v>
      </c>
      <c r="AR31" s="35">
        <f>$F$28/'Fixed data'!$C$7</f>
        <v>-8.8888888888888898E-7</v>
      </c>
      <c r="AS31" s="35">
        <f>$F$28/'Fixed data'!$C$7</f>
        <v>-8.8888888888888898E-7</v>
      </c>
      <c r="AT31" s="35">
        <f>$F$28/'Fixed data'!$C$7</f>
        <v>-8.8888888888888898E-7</v>
      </c>
      <c r="AU31" s="35">
        <f>$F$28/'Fixed data'!$C$7</f>
        <v>-8.8888888888888898E-7</v>
      </c>
      <c r="AV31" s="35">
        <f>$F$28/'Fixed data'!$C$7</f>
        <v>-8.8888888888888898E-7</v>
      </c>
      <c r="AW31" s="35">
        <f>$F$28/'Fixed data'!$C$7</f>
        <v>-8.8888888888888898E-7</v>
      </c>
      <c r="AX31" s="35">
        <f>$F$28/'Fixed data'!$C$7</f>
        <v>-8.8888888888888898E-7</v>
      </c>
      <c r="AY31" s="35">
        <f>$F$28/'Fixed data'!$C$7</f>
        <v>-8.8888888888888898E-7</v>
      </c>
      <c r="AZ31" s="35"/>
      <c r="BA31" s="35"/>
      <c r="BB31" s="35"/>
      <c r="BC31" s="35"/>
      <c r="BD31" s="35"/>
    </row>
    <row r="32" spans="1:56" ht="16.5" hidden="1" customHeight="1" outlineLevel="1" x14ac:dyDescent="0.35">
      <c r="A32" s="117"/>
      <c r="B32" s="9" t="s">
        <v>3</v>
      </c>
      <c r="C32" s="11" t="s">
        <v>55</v>
      </c>
      <c r="D32" s="9" t="s">
        <v>40</v>
      </c>
      <c r="F32" s="35"/>
      <c r="G32" s="35"/>
      <c r="H32" s="35">
        <f>$G$28/'Fixed data'!$C$7</f>
        <v>-8.8888888888888898E-7</v>
      </c>
      <c r="I32" s="35">
        <f>$G$28/'Fixed data'!$C$7</f>
        <v>-8.8888888888888898E-7</v>
      </c>
      <c r="J32" s="35">
        <f>$G$28/'Fixed data'!$C$7</f>
        <v>-8.8888888888888898E-7</v>
      </c>
      <c r="K32" s="35">
        <f>$G$28/'Fixed data'!$C$7</f>
        <v>-8.8888888888888898E-7</v>
      </c>
      <c r="L32" s="35">
        <f>$G$28/'Fixed data'!$C$7</f>
        <v>-8.8888888888888898E-7</v>
      </c>
      <c r="M32" s="35">
        <f>$G$28/'Fixed data'!$C$7</f>
        <v>-8.8888888888888898E-7</v>
      </c>
      <c r="N32" s="35">
        <f>$G$28/'Fixed data'!$C$7</f>
        <v>-8.8888888888888898E-7</v>
      </c>
      <c r="O32" s="35">
        <f>$G$28/'Fixed data'!$C$7</f>
        <v>-8.8888888888888898E-7</v>
      </c>
      <c r="P32" s="35">
        <f>$G$28/'Fixed data'!$C$7</f>
        <v>-8.8888888888888898E-7</v>
      </c>
      <c r="Q32" s="35">
        <f>$G$28/'Fixed data'!$C$7</f>
        <v>-8.8888888888888898E-7</v>
      </c>
      <c r="R32" s="35">
        <f>$G$28/'Fixed data'!$C$7</f>
        <v>-8.8888888888888898E-7</v>
      </c>
      <c r="S32" s="35">
        <f>$G$28/'Fixed data'!$C$7</f>
        <v>-8.8888888888888898E-7</v>
      </c>
      <c r="T32" s="35">
        <f>$G$28/'Fixed data'!$C$7</f>
        <v>-8.8888888888888898E-7</v>
      </c>
      <c r="U32" s="35">
        <f>$G$28/'Fixed data'!$C$7</f>
        <v>-8.8888888888888898E-7</v>
      </c>
      <c r="V32" s="35">
        <f>$G$28/'Fixed data'!$C$7</f>
        <v>-8.8888888888888898E-7</v>
      </c>
      <c r="W32" s="35">
        <f>$G$28/'Fixed data'!$C$7</f>
        <v>-8.8888888888888898E-7</v>
      </c>
      <c r="X32" s="35">
        <f>$G$28/'Fixed data'!$C$7</f>
        <v>-8.8888888888888898E-7</v>
      </c>
      <c r="Y32" s="35">
        <f>$G$28/'Fixed data'!$C$7</f>
        <v>-8.8888888888888898E-7</v>
      </c>
      <c r="Z32" s="35">
        <f>$G$28/'Fixed data'!$C$7</f>
        <v>-8.8888888888888898E-7</v>
      </c>
      <c r="AA32" s="35">
        <f>$G$28/'Fixed data'!$C$7</f>
        <v>-8.8888888888888898E-7</v>
      </c>
      <c r="AB32" s="35">
        <f>$G$28/'Fixed data'!$C$7</f>
        <v>-8.8888888888888898E-7</v>
      </c>
      <c r="AC32" s="35">
        <f>$G$28/'Fixed data'!$C$7</f>
        <v>-8.8888888888888898E-7</v>
      </c>
      <c r="AD32" s="35">
        <f>$G$28/'Fixed data'!$C$7</f>
        <v>-8.8888888888888898E-7</v>
      </c>
      <c r="AE32" s="35">
        <f>$G$28/'Fixed data'!$C$7</f>
        <v>-8.8888888888888898E-7</v>
      </c>
      <c r="AF32" s="35">
        <f>$G$28/'Fixed data'!$C$7</f>
        <v>-8.8888888888888898E-7</v>
      </c>
      <c r="AG32" s="35">
        <f>$G$28/'Fixed data'!$C$7</f>
        <v>-8.8888888888888898E-7</v>
      </c>
      <c r="AH32" s="35">
        <f>$G$28/'Fixed data'!$C$7</f>
        <v>-8.8888888888888898E-7</v>
      </c>
      <c r="AI32" s="35">
        <f>$G$28/'Fixed data'!$C$7</f>
        <v>-8.8888888888888898E-7</v>
      </c>
      <c r="AJ32" s="35">
        <f>$G$28/'Fixed data'!$C$7</f>
        <v>-8.8888888888888898E-7</v>
      </c>
      <c r="AK32" s="35">
        <f>$G$28/'Fixed data'!$C$7</f>
        <v>-8.8888888888888898E-7</v>
      </c>
      <c r="AL32" s="35">
        <f>$G$28/'Fixed data'!$C$7</f>
        <v>-8.8888888888888898E-7</v>
      </c>
      <c r="AM32" s="35">
        <f>$G$28/'Fixed data'!$C$7</f>
        <v>-8.8888888888888898E-7</v>
      </c>
      <c r="AN32" s="35">
        <f>$G$28/'Fixed data'!$C$7</f>
        <v>-8.8888888888888898E-7</v>
      </c>
      <c r="AO32" s="35">
        <f>$G$28/'Fixed data'!$C$7</f>
        <v>-8.8888888888888898E-7</v>
      </c>
      <c r="AP32" s="35">
        <f>$G$28/'Fixed data'!$C$7</f>
        <v>-8.8888888888888898E-7</v>
      </c>
      <c r="AQ32" s="35">
        <f>$G$28/'Fixed data'!$C$7</f>
        <v>-8.8888888888888898E-7</v>
      </c>
      <c r="AR32" s="35">
        <f>$G$28/'Fixed data'!$C$7</f>
        <v>-8.8888888888888898E-7</v>
      </c>
      <c r="AS32" s="35">
        <f>$G$28/'Fixed data'!$C$7</f>
        <v>-8.8888888888888898E-7</v>
      </c>
      <c r="AT32" s="35">
        <f>$G$28/'Fixed data'!$C$7</f>
        <v>-8.8888888888888898E-7</v>
      </c>
      <c r="AU32" s="35">
        <f>$G$28/'Fixed data'!$C$7</f>
        <v>-8.8888888888888898E-7</v>
      </c>
      <c r="AV32" s="35">
        <f>$G$28/'Fixed data'!$C$7</f>
        <v>-8.8888888888888898E-7</v>
      </c>
      <c r="AW32" s="35">
        <f>$G$28/'Fixed data'!$C$7</f>
        <v>-8.8888888888888898E-7</v>
      </c>
      <c r="AX32" s="35">
        <f>$G$28/'Fixed data'!$C$7</f>
        <v>-8.8888888888888898E-7</v>
      </c>
      <c r="AY32" s="35">
        <f>$G$28/'Fixed data'!$C$7</f>
        <v>-8.8888888888888898E-7</v>
      </c>
      <c r="AZ32" s="35">
        <f>$G$28/'Fixed data'!$C$7</f>
        <v>-8.8888888888888898E-7</v>
      </c>
      <c r="BA32" s="35"/>
      <c r="BB32" s="35"/>
      <c r="BC32" s="35"/>
      <c r="BD32" s="35"/>
    </row>
    <row r="33" spans="1:57" ht="16.5" hidden="1" customHeight="1" outlineLevel="1" x14ac:dyDescent="0.35">
      <c r="A33" s="117"/>
      <c r="B33" s="9" t="s">
        <v>4</v>
      </c>
      <c r="C33" s="11" t="s">
        <v>56</v>
      </c>
      <c r="D33" s="9" t="s">
        <v>40</v>
      </c>
      <c r="F33" s="35"/>
      <c r="G33" s="35"/>
      <c r="H33" s="35"/>
      <c r="I33" s="35">
        <f>$H$28/'Fixed data'!$C$7</f>
        <v>-8.8888888888888898E-7</v>
      </c>
      <c r="J33" s="35">
        <f>$H$28/'Fixed data'!$C$7</f>
        <v>-8.8888888888888898E-7</v>
      </c>
      <c r="K33" s="35">
        <f>$H$28/'Fixed data'!$C$7</f>
        <v>-8.8888888888888898E-7</v>
      </c>
      <c r="L33" s="35">
        <f>$H$28/'Fixed data'!$C$7</f>
        <v>-8.8888888888888898E-7</v>
      </c>
      <c r="M33" s="35">
        <f>$H$28/'Fixed data'!$C$7</f>
        <v>-8.8888888888888898E-7</v>
      </c>
      <c r="N33" s="35">
        <f>$H$28/'Fixed data'!$C$7</f>
        <v>-8.8888888888888898E-7</v>
      </c>
      <c r="O33" s="35">
        <f>$H$28/'Fixed data'!$C$7</f>
        <v>-8.8888888888888898E-7</v>
      </c>
      <c r="P33" s="35">
        <f>$H$28/'Fixed data'!$C$7</f>
        <v>-8.8888888888888898E-7</v>
      </c>
      <c r="Q33" s="35">
        <f>$H$28/'Fixed data'!$C$7</f>
        <v>-8.8888888888888898E-7</v>
      </c>
      <c r="R33" s="35">
        <f>$H$28/'Fixed data'!$C$7</f>
        <v>-8.8888888888888898E-7</v>
      </c>
      <c r="S33" s="35">
        <f>$H$28/'Fixed data'!$C$7</f>
        <v>-8.8888888888888898E-7</v>
      </c>
      <c r="T33" s="35">
        <f>$H$28/'Fixed data'!$C$7</f>
        <v>-8.8888888888888898E-7</v>
      </c>
      <c r="U33" s="35">
        <f>$H$28/'Fixed data'!$C$7</f>
        <v>-8.8888888888888898E-7</v>
      </c>
      <c r="V33" s="35">
        <f>$H$28/'Fixed data'!$C$7</f>
        <v>-8.8888888888888898E-7</v>
      </c>
      <c r="W33" s="35">
        <f>$H$28/'Fixed data'!$C$7</f>
        <v>-8.8888888888888898E-7</v>
      </c>
      <c r="X33" s="35">
        <f>$H$28/'Fixed data'!$C$7</f>
        <v>-8.8888888888888898E-7</v>
      </c>
      <c r="Y33" s="35">
        <f>$H$28/'Fixed data'!$C$7</f>
        <v>-8.8888888888888898E-7</v>
      </c>
      <c r="Z33" s="35">
        <f>$H$28/'Fixed data'!$C$7</f>
        <v>-8.8888888888888898E-7</v>
      </c>
      <c r="AA33" s="35">
        <f>$H$28/'Fixed data'!$C$7</f>
        <v>-8.8888888888888898E-7</v>
      </c>
      <c r="AB33" s="35">
        <f>$H$28/'Fixed data'!$C$7</f>
        <v>-8.8888888888888898E-7</v>
      </c>
      <c r="AC33" s="35">
        <f>$H$28/'Fixed data'!$C$7</f>
        <v>-8.8888888888888898E-7</v>
      </c>
      <c r="AD33" s="35">
        <f>$H$28/'Fixed data'!$C$7</f>
        <v>-8.8888888888888898E-7</v>
      </c>
      <c r="AE33" s="35">
        <f>$H$28/'Fixed data'!$C$7</f>
        <v>-8.8888888888888898E-7</v>
      </c>
      <c r="AF33" s="35">
        <f>$H$28/'Fixed data'!$C$7</f>
        <v>-8.8888888888888898E-7</v>
      </c>
      <c r="AG33" s="35">
        <f>$H$28/'Fixed data'!$C$7</f>
        <v>-8.8888888888888898E-7</v>
      </c>
      <c r="AH33" s="35">
        <f>$H$28/'Fixed data'!$C$7</f>
        <v>-8.8888888888888898E-7</v>
      </c>
      <c r="AI33" s="35">
        <f>$H$28/'Fixed data'!$C$7</f>
        <v>-8.8888888888888898E-7</v>
      </c>
      <c r="AJ33" s="35">
        <f>$H$28/'Fixed data'!$C$7</f>
        <v>-8.8888888888888898E-7</v>
      </c>
      <c r="AK33" s="35">
        <f>$H$28/'Fixed data'!$C$7</f>
        <v>-8.8888888888888898E-7</v>
      </c>
      <c r="AL33" s="35">
        <f>$H$28/'Fixed data'!$C$7</f>
        <v>-8.8888888888888898E-7</v>
      </c>
      <c r="AM33" s="35">
        <f>$H$28/'Fixed data'!$C$7</f>
        <v>-8.8888888888888898E-7</v>
      </c>
      <c r="AN33" s="35">
        <f>$H$28/'Fixed data'!$C$7</f>
        <v>-8.8888888888888898E-7</v>
      </c>
      <c r="AO33" s="35">
        <f>$H$28/'Fixed data'!$C$7</f>
        <v>-8.8888888888888898E-7</v>
      </c>
      <c r="AP33" s="35">
        <f>$H$28/'Fixed data'!$C$7</f>
        <v>-8.8888888888888898E-7</v>
      </c>
      <c r="AQ33" s="35">
        <f>$H$28/'Fixed data'!$C$7</f>
        <v>-8.8888888888888898E-7</v>
      </c>
      <c r="AR33" s="35">
        <f>$H$28/'Fixed data'!$C$7</f>
        <v>-8.8888888888888898E-7</v>
      </c>
      <c r="AS33" s="35">
        <f>$H$28/'Fixed data'!$C$7</f>
        <v>-8.8888888888888898E-7</v>
      </c>
      <c r="AT33" s="35">
        <f>$H$28/'Fixed data'!$C$7</f>
        <v>-8.8888888888888898E-7</v>
      </c>
      <c r="AU33" s="35">
        <f>$H$28/'Fixed data'!$C$7</f>
        <v>-8.8888888888888898E-7</v>
      </c>
      <c r="AV33" s="35">
        <f>$H$28/'Fixed data'!$C$7</f>
        <v>-8.8888888888888898E-7</v>
      </c>
      <c r="AW33" s="35">
        <f>$H$28/'Fixed data'!$C$7</f>
        <v>-8.8888888888888898E-7</v>
      </c>
      <c r="AX33" s="35">
        <f>$H$28/'Fixed data'!$C$7</f>
        <v>-8.8888888888888898E-7</v>
      </c>
      <c r="AY33" s="35">
        <f>$H$28/'Fixed data'!$C$7</f>
        <v>-8.8888888888888898E-7</v>
      </c>
      <c r="AZ33" s="35">
        <f>$H$28/'Fixed data'!$C$7</f>
        <v>-8.8888888888888898E-7</v>
      </c>
      <c r="BA33" s="35">
        <f>$H$28/'Fixed data'!$C$7</f>
        <v>-8.8888888888888898E-7</v>
      </c>
      <c r="BB33" s="35"/>
      <c r="BC33" s="35"/>
      <c r="BD33" s="35"/>
    </row>
    <row r="34" spans="1:57" ht="16.5" hidden="1" customHeight="1" outlineLevel="1" x14ac:dyDescent="0.35">
      <c r="A34" s="117"/>
      <c r="B34" s="9" t="s">
        <v>5</v>
      </c>
      <c r="C34" s="11" t="s">
        <v>57</v>
      </c>
      <c r="D34" s="9" t="s">
        <v>40</v>
      </c>
      <c r="F34" s="35"/>
      <c r="G34" s="35"/>
      <c r="H34" s="35"/>
      <c r="I34" s="35"/>
      <c r="J34" s="35">
        <f>$I$28/'Fixed data'!$C$7</f>
        <v>-8.8888888888888898E-7</v>
      </c>
      <c r="K34" s="35">
        <f>$I$28/'Fixed data'!$C$7</f>
        <v>-8.8888888888888898E-7</v>
      </c>
      <c r="L34" s="35">
        <f>$I$28/'Fixed data'!$C$7</f>
        <v>-8.8888888888888898E-7</v>
      </c>
      <c r="M34" s="35">
        <f>$I$28/'Fixed data'!$C$7</f>
        <v>-8.8888888888888898E-7</v>
      </c>
      <c r="N34" s="35">
        <f>$I$28/'Fixed data'!$C$7</f>
        <v>-8.8888888888888898E-7</v>
      </c>
      <c r="O34" s="35">
        <f>$I$28/'Fixed data'!$C$7</f>
        <v>-8.8888888888888898E-7</v>
      </c>
      <c r="P34" s="35">
        <f>$I$28/'Fixed data'!$C$7</f>
        <v>-8.8888888888888898E-7</v>
      </c>
      <c r="Q34" s="35">
        <f>$I$28/'Fixed data'!$C$7</f>
        <v>-8.8888888888888898E-7</v>
      </c>
      <c r="R34" s="35">
        <f>$I$28/'Fixed data'!$C$7</f>
        <v>-8.8888888888888898E-7</v>
      </c>
      <c r="S34" s="35">
        <f>$I$28/'Fixed data'!$C$7</f>
        <v>-8.8888888888888898E-7</v>
      </c>
      <c r="T34" s="35">
        <f>$I$28/'Fixed data'!$C$7</f>
        <v>-8.8888888888888898E-7</v>
      </c>
      <c r="U34" s="35">
        <f>$I$28/'Fixed data'!$C$7</f>
        <v>-8.8888888888888898E-7</v>
      </c>
      <c r="V34" s="35">
        <f>$I$28/'Fixed data'!$C$7</f>
        <v>-8.8888888888888898E-7</v>
      </c>
      <c r="W34" s="35">
        <f>$I$28/'Fixed data'!$C$7</f>
        <v>-8.8888888888888898E-7</v>
      </c>
      <c r="X34" s="35">
        <f>$I$28/'Fixed data'!$C$7</f>
        <v>-8.8888888888888898E-7</v>
      </c>
      <c r="Y34" s="35">
        <f>$I$28/'Fixed data'!$C$7</f>
        <v>-8.8888888888888898E-7</v>
      </c>
      <c r="Z34" s="35">
        <f>$I$28/'Fixed data'!$C$7</f>
        <v>-8.8888888888888898E-7</v>
      </c>
      <c r="AA34" s="35">
        <f>$I$28/'Fixed data'!$C$7</f>
        <v>-8.8888888888888898E-7</v>
      </c>
      <c r="AB34" s="35">
        <f>$I$28/'Fixed data'!$C$7</f>
        <v>-8.8888888888888898E-7</v>
      </c>
      <c r="AC34" s="35">
        <f>$I$28/'Fixed data'!$C$7</f>
        <v>-8.8888888888888898E-7</v>
      </c>
      <c r="AD34" s="35">
        <f>$I$28/'Fixed data'!$C$7</f>
        <v>-8.8888888888888898E-7</v>
      </c>
      <c r="AE34" s="35">
        <f>$I$28/'Fixed data'!$C$7</f>
        <v>-8.8888888888888898E-7</v>
      </c>
      <c r="AF34" s="35">
        <f>$I$28/'Fixed data'!$C$7</f>
        <v>-8.8888888888888898E-7</v>
      </c>
      <c r="AG34" s="35">
        <f>$I$28/'Fixed data'!$C$7</f>
        <v>-8.8888888888888898E-7</v>
      </c>
      <c r="AH34" s="35">
        <f>$I$28/'Fixed data'!$C$7</f>
        <v>-8.8888888888888898E-7</v>
      </c>
      <c r="AI34" s="35">
        <f>$I$28/'Fixed data'!$C$7</f>
        <v>-8.8888888888888898E-7</v>
      </c>
      <c r="AJ34" s="35">
        <f>$I$28/'Fixed data'!$C$7</f>
        <v>-8.8888888888888898E-7</v>
      </c>
      <c r="AK34" s="35">
        <f>$I$28/'Fixed data'!$C$7</f>
        <v>-8.8888888888888898E-7</v>
      </c>
      <c r="AL34" s="35">
        <f>$I$28/'Fixed data'!$C$7</f>
        <v>-8.8888888888888898E-7</v>
      </c>
      <c r="AM34" s="35">
        <f>$I$28/'Fixed data'!$C$7</f>
        <v>-8.8888888888888898E-7</v>
      </c>
      <c r="AN34" s="35">
        <f>$I$28/'Fixed data'!$C$7</f>
        <v>-8.8888888888888898E-7</v>
      </c>
      <c r="AO34" s="35">
        <f>$I$28/'Fixed data'!$C$7</f>
        <v>-8.8888888888888898E-7</v>
      </c>
      <c r="AP34" s="35">
        <f>$I$28/'Fixed data'!$C$7</f>
        <v>-8.8888888888888898E-7</v>
      </c>
      <c r="AQ34" s="35">
        <f>$I$28/'Fixed data'!$C$7</f>
        <v>-8.8888888888888898E-7</v>
      </c>
      <c r="AR34" s="35">
        <f>$I$28/'Fixed data'!$C$7</f>
        <v>-8.8888888888888898E-7</v>
      </c>
      <c r="AS34" s="35">
        <f>$I$28/'Fixed data'!$C$7</f>
        <v>-8.8888888888888898E-7</v>
      </c>
      <c r="AT34" s="35">
        <f>$I$28/'Fixed data'!$C$7</f>
        <v>-8.8888888888888898E-7</v>
      </c>
      <c r="AU34" s="35">
        <f>$I$28/'Fixed data'!$C$7</f>
        <v>-8.8888888888888898E-7</v>
      </c>
      <c r="AV34" s="35">
        <f>$I$28/'Fixed data'!$C$7</f>
        <v>-8.8888888888888898E-7</v>
      </c>
      <c r="AW34" s="35">
        <f>$I$28/'Fixed data'!$C$7</f>
        <v>-8.8888888888888898E-7</v>
      </c>
      <c r="AX34" s="35">
        <f>$I$28/'Fixed data'!$C$7</f>
        <v>-8.8888888888888898E-7</v>
      </c>
      <c r="AY34" s="35">
        <f>$I$28/'Fixed data'!$C$7</f>
        <v>-8.8888888888888898E-7</v>
      </c>
      <c r="AZ34" s="35">
        <f>$I$28/'Fixed data'!$C$7</f>
        <v>-8.8888888888888898E-7</v>
      </c>
      <c r="BA34" s="35">
        <f>$I$28/'Fixed data'!$C$7</f>
        <v>-8.8888888888888898E-7</v>
      </c>
      <c r="BB34" s="35">
        <f>$I$28/'Fixed data'!$C$7</f>
        <v>-8.8888888888888898E-7</v>
      </c>
      <c r="BC34" s="35"/>
      <c r="BD34" s="35"/>
    </row>
    <row r="35" spans="1:57" ht="16.5" hidden="1" customHeight="1" outlineLevel="1" x14ac:dyDescent="0.35">
      <c r="A35" s="117"/>
      <c r="B35" s="9" t="s">
        <v>6</v>
      </c>
      <c r="C35" s="11" t="s">
        <v>58</v>
      </c>
      <c r="D35" s="9" t="s">
        <v>40</v>
      </c>
      <c r="F35" s="35"/>
      <c r="G35" s="35"/>
      <c r="H35" s="35"/>
      <c r="I35" s="35"/>
      <c r="J35" s="35"/>
      <c r="K35" s="35">
        <f>$J$28/'Fixed data'!$C$7</f>
        <v>-8.8888888888888898E-7</v>
      </c>
      <c r="L35" s="35">
        <f>$J$28/'Fixed data'!$C$7</f>
        <v>-8.8888888888888898E-7</v>
      </c>
      <c r="M35" s="35">
        <f>$J$28/'Fixed data'!$C$7</f>
        <v>-8.8888888888888898E-7</v>
      </c>
      <c r="N35" s="35">
        <f>$J$28/'Fixed data'!$C$7</f>
        <v>-8.8888888888888898E-7</v>
      </c>
      <c r="O35" s="35">
        <f>$J$28/'Fixed data'!$C$7</f>
        <v>-8.8888888888888898E-7</v>
      </c>
      <c r="P35" s="35">
        <f>$J$28/'Fixed data'!$C$7</f>
        <v>-8.8888888888888898E-7</v>
      </c>
      <c r="Q35" s="35">
        <f>$J$28/'Fixed data'!$C$7</f>
        <v>-8.8888888888888898E-7</v>
      </c>
      <c r="R35" s="35">
        <f>$J$28/'Fixed data'!$C$7</f>
        <v>-8.8888888888888898E-7</v>
      </c>
      <c r="S35" s="35">
        <f>$J$28/'Fixed data'!$C$7</f>
        <v>-8.8888888888888898E-7</v>
      </c>
      <c r="T35" s="35">
        <f>$J$28/'Fixed data'!$C$7</f>
        <v>-8.8888888888888898E-7</v>
      </c>
      <c r="U35" s="35">
        <f>$J$28/'Fixed data'!$C$7</f>
        <v>-8.8888888888888898E-7</v>
      </c>
      <c r="V35" s="35">
        <f>$J$28/'Fixed data'!$C$7</f>
        <v>-8.8888888888888898E-7</v>
      </c>
      <c r="W35" s="35">
        <f>$J$28/'Fixed data'!$C$7</f>
        <v>-8.8888888888888898E-7</v>
      </c>
      <c r="X35" s="35">
        <f>$J$28/'Fixed data'!$C$7</f>
        <v>-8.8888888888888898E-7</v>
      </c>
      <c r="Y35" s="35">
        <f>$J$28/'Fixed data'!$C$7</f>
        <v>-8.8888888888888898E-7</v>
      </c>
      <c r="Z35" s="35">
        <f>$J$28/'Fixed data'!$C$7</f>
        <v>-8.8888888888888898E-7</v>
      </c>
      <c r="AA35" s="35">
        <f>$J$28/'Fixed data'!$C$7</f>
        <v>-8.8888888888888898E-7</v>
      </c>
      <c r="AB35" s="35">
        <f>$J$28/'Fixed data'!$C$7</f>
        <v>-8.8888888888888898E-7</v>
      </c>
      <c r="AC35" s="35">
        <f>$J$28/'Fixed data'!$C$7</f>
        <v>-8.8888888888888898E-7</v>
      </c>
      <c r="AD35" s="35">
        <f>$J$28/'Fixed data'!$C$7</f>
        <v>-8.8888888888888898E-7</v>
      </c>
      <c r="AE35" s="35">
        <f>$J$28/'Fixed data'!$C$7</f>
        <v>-8.8888888888888898E-7</v>
      </c>
      <c r="AF35" s="35">
        <f>$J$28/'Fixed data'!$C$7</f>
        <v>-8.8888888888888898E-7</v>
      </c>
      <c r="AG35" s="35">
        <f>$J$28/'Fixed data'!$C$7</f>
        <v>-8.8888888888888898E-7</v>
      </c>
      <c r="AH35" s="35">
        <f>$J$28/'Fixed data'!$C$7</f>
        <v>-8.8888888888888898E-7</v>
      </c>
      <c r="AI35" s="35">
        <f>$J$28/'Fixed data'!$C$7</f>
        <v>-8.8888888888888898E-7</v>
      </c>
      <c r="AJ35" s="35">
        <f>$J$28/'Fixed data'!$C$7</f>
        <v>-8.8888888888888898E-7</v>
      </c>
      <c r="AK35" s="35">
        <f>$J$28/'Fixed data'!$C$7</f>
        <v>-8.8888888888888898E-7</v>
      </c>
      <c r="AL35" s="35">
        <f>$J$28/'Fixed data'!$C$7</f>
        <v>-8.8888888888888898E-7</v>
      </c>
      <c r="AM35" s="35">
        <f>$J$28/'Fixed data'!$C$7</f>
        <v>-8.8888888888888898E-7</v>
      </c>
      <c r="AN35" s="35">
        <f>$J$28/'Fixed data'!$C$7</f>
        <v>-8.8888888888888898E-7</v>
      </c>
      <c r="AO35" s="35">
        <f>$J$28/'Fixed data'!$C$7</f>
        <v>-8.8888888888888898E-7</v>
      </c>
      <c r="AP35" s="35">
        <f>$J$28/'Fixed data'!$C$7</f>
        <v>-8.8888888888888898E-7</v>
      </c>
      <c r="AQ35" s="35">
        <f>$J$28/'Fixed data'!$C$7</f>
        <v>-8.8888888888888898E-7</v>
      </c>
      <c r="AR35" s="35">
        <f>$J$28/'Fixed data'!$C$7</f>
        <v>-8.8888888888888898E-7</v>
      </c>
      <c r="AS35" s="35">
        <f>$J$28/'Fixed data'!$C$7</f>
        <v>-8.8888888888888898E-7</v>
      </c>
      <c r="AT35" s="35">
        <f>$J$28/'Fixed data'!$C$7</f>
        <v>-8.8888888888888898E-7</v>
      </c>
      <c r="AU35" s="35">
        <f>$J$28/'Fixed data'!$C$7</f>
        <v>-8.8888888888888898E-7</v>
      </c>
      <c r="AV35" s="35">
        <f>$J$28/'Fixed data'!$C$7</f>
        <v>-8.8888888888888898E-7</v>
      </c>
      <c r="AW35" s="35">
        <f>$J$28/'Fixed data'!$C$7</f>
        <v>-8.8888888888888898E-7</v>
      </c>
      <c r="AX35" s="35">
        <f>$J$28/'Fixed data'!$C$7</f>
        <v>-8.8888888888888898E-7</v>
      </c>
      <c r="AY35" s="35">
        <f>$J$28/'Fixed data'!$C$7</f>
        <v>-8.8888888888888898E-7</v>
      </c>
      <c r="AZ35" s="35">
        <f>$J$28/'Fixed data'!$C$7</f>
        <v>-8.8888888888888898E-7</v>
      </c>
      <c r="BA35" s="35">
        <f>$J$28/'Fixed data'!$C$7</f>
        <v>-8.8888888888888898E-7</v>
      </c>
      <c r="BB35" s="35">
        <f>$J$28/'Fixed data'!$C$7</f>
        <v>-8.8888888888888898E-7</v>
      </c>
      <c r="BC35" s="35">
        <f>$J$28/'Fixed data'!$C$7</f>
        <v>-8.8888888888888898E-7</v>
      </c>
      <c r="BD35" s="35"/>
    </row>
    <row r="36" spans="1:57" ht="16.5" hidden="1" customHeight="1" outlineLevel="1" x14ac:dyDescent="0.35">
      <c r="A36" s="117"/>
      <c r="B36" s="9" t="s">
        <v>32</v>
      </c>
      <c r="C36" s="11" t="s">
        <v>59</v>
      </c>
      <c r="D36" s="9" t="s">
        <v>40</v>
      </c>
      <c r="F36" s="35"/>
      <c r="G36" s="35"/>
      <c r="H36" s="35"/>
      <c r="I36" s="35"/>
      <c r="J36" s="35"/>
      <c r="K36" s="35"/>
      <c r="L36" s="35">
        <f>$K$28/'Fixed data'!$C$7</f>
        <v>-8.8888888888888898E-7</v>
      </c>
      <c r="M36" s="35">
        <f>$K$28/'Fixed data'!$C$7</f>
        <v>-8.8888888888888898E-7</v>
      </c>
      <c r="N36" s="35">
        <f>$K$28/'Fixed data'!$C$7</f>
        <v>-8.8888888888888898E-7</v>
      </c>
      <c r="O36" s="35">
        <f>$K$28/'Fixed data'!$C$7</f>
        <v>-8.8888888888888898E-7</v>
      </c>
      <c r="P36" s="35">
        <f>$K$28/'Fixed data'!$C$7</f>
        <v>-8.8888888888888898E-7</v>
      </c>
      <c r="Q36" s="35">
        <f>$K$28/'Fixed data'!$C$7</f>
        <v>-8.8888888888888898E-7</v>
      </c>
      <c r="R36" s="35">
        <f>$K$28/'Fixed data'!$C$7</f>
        <v>-8.8888888888888898E-7</v>
      </c>
      <c r="S36" s="35">
        <f>$K$28/'Fixed data'!$C$7</f>
        <v>-8.8888888888888898E-7</v>
      </c>
      <c r="T36" s="35">
        <f>$K$28/'Fixed data'!$C$7</f>
        <v>-8.8888888888888898E-7</v>
      </c>
      <c r="U36" s="35">
        <f>$K$28/'Fixed data'!$C$7</f>
        <v>-8.8888888888888898E-7</v>
      </c>
      <c r="V36" s="35">
        <f>$K$28/'Fixed data'!$C$7</f>
        <v>-8.8888888888888898E-7</v>
      </c>
      <c r="W36" s="35">
        <f>$K$28/'Fixed data'!$C$7</f>
        <v>-8.8888888888888898E-7</v>
      </c>
      <c r="X36" s="35">
        <f>$K$28/'Fixed data'!$C$7</f>
        <v>-8.8888888888888898E-7</v>
      </c>
      <c r="Y36" s="35">
        <f>$K$28/'Fixed data'!$C$7</f>
        <v>-8.8888888888888898E-7</v>
      </c>
      <c r="Z36" s="35">
        <f>$K$28/'Fixed data'!$C$7</f>
        <v>-8.8888888888888898E-7</v>
      </c>
      <c r="AA36" s="35">
        <f>$K$28/'Fixed data'!$C$7</f>
        <v>-8.8888888888888898E-7</v>
      </c>
      <c r="AB36" s="35">
        <f>$K$28/'Fixed data'!$C$7</f>
        <v>-8.8888888888888898E-7</v>
      </c>
      <c r="AC36" s="35">
        <f>$K$28/'Fixed data'!$C$7</f>
        <v>-8.8888888888888898E-7</v>
      </c>
      <c r="AD36" s="35">
        <f>$K$28/'Fixed data'!$C$7</f>
        <v>-8.8888888888888898E-7</v>
      </c>
      <c r="AE36" s="35">
        <f>$K$28/'Fixed data'!$C$7</f>
        <v>-8.8888888888888898E-7</v>
      </c>
      <c r="AF36" s="35">
        <f>$K$28/'Fixed data'!$C$7</f>
        <v>-8.8888888888888898E-7</v>
      </c>
      <c r="AG36" s="35">
        <f>$K$28/'Fixed data'!$C$7</f>
        <v>-8.8888888888888898E-7</v>
      </c>
      <c r="AH36" s="35">
        <f>$K$28/'Fixed data'!$C$7</f>
        <v>-8.8888888888888898E-7</v>
      </c>
      <c r="AI36" s="35">
        <f>$K$28/'Fixed data'!$C$7</f>
        <v>-8.8888888888888898E-7</v>
      </c>
      <c r="AJ36" s="35">
        <f>$K$28/'Fixed data'!$C$7</f>
        <v>-8.8888888888888898E-7</v>
      </c>
      <c r="AK36" s="35">
        <f>$K$28/'Fixed data'!$C$7</f>
        <v>-8.8888888888888898E-7</v>
      </c>
      <c r="AL36" s="35">
        <f>$K$28/'Fixed data'!$C$7</f>
        <v>-8.8888888888888898E-7</v>
      </c>
      <c r="AM36" s="35">
        <f>$K$28/'Fixed data'!$C$7</f>
        <v>-8.8888888888888898E-7</v>
      </c>
      <c r="AN36" s="35">
        <f>$K$28/'Fixed data'!$C$7</f>
        <v>-8.8888888888888898E-7</v>
      </c>
      <c r="AO36" s="35">
        <f>$K$28/'Fixed data'!$C$7</f>
        <v>-8.8888888888888898E-7</v>
      </c>
      <c r="AP36" s="35">
        <f>$K$28/'Fixed data'!$C$7</f>
        <v>-8.8888888888888898E-7</v>
      </c>
      <c r="AQ36" s="35">
        <f>$K$28/'Fixed data'!$C$7</f>
        <v>-8.8888888888888898E-7</v>
      </c>
      <c r="AR36" s="35">
        <f>$K$28/'Fixed data'!$C$7</f>
        <v>-8.8888888888888898E-7</v>
      </c>
      <c r="AS36" s="35">
        <f>$K$28/'Fixed data'!$C$7</f>
        <v>-8.8888888888888898E-7</v>
      </c>
      <c r="AT36" s="35">
        <f>$K$28/'Fixed data'!$C$7</f>
        <v>-8.8888888888888898E-7</v>
      </c>
      <c r="AU36" s="35">
        <f>$K$28/'Fixed data'!$C$7</f>
        <v>-8.8888888888888898E-7</v>
      </c>
      <c r="AV36" s="35">
        <f>$K$28/'Fixed data'!$C$7</f>
        <v>-8.8888888888888898E-7</v>
      </c>
      <c r="AW36" s="35">
        <f>$K$28/'Fixed data'!$C$7</f>
        <v>-8.8888888888888898E-7</v>
      </c>
      <c r="AX36" s="35">
        <f>$K$28/'Fixed data'!$C$7</f>
        <v>-8.8888888888888898E-7</v>
      </c>
      <c r="AY36" s="35">
        <f>$K$28/'Fixed data'!$C$7</f>
        <v>-8.8888888888888898E-7</v>
      </c>
      <c r="AZ36" s="35">
        <f>$K$28/'Fixed data'!$C$7</f>
        <v>-8.8888888888888898E-7</v>
      </c>
      <c r="BA36" s="35">
        <f>$K$28/'Fixed data'!$C$7</f>
        <v>-8.8888888888888898E-7</v>
      </c>
      <c r="BB36" s="35">
        <f>$K$28/'Fixed data'!$C$7</f>
        <v>-8.8888888888888898E-7</v>
      </c>
      <c r="BC36" s="35">
        <f>$K$28/'Fixed data'!$C$7</f>
        <v>-8.8888888888888898E-7</v>
      </c>
      <c r="BD36" s="35">
        <f>$K$28/'Fixed data'!$C$7</f>
        <v>-8.8888888888888898E-7</v>
      </c>
    </row>
    <row r="37" spans="1:57" ht="16.5" hidden="1" customHeight="1" outlineLevel="1" x14ac:dyDescent="0.35">
      <c r="A37" s="117"/>
      <c r="B37" s="9" t="s">
        <v>33</v>
      </c>
      <c r="C37" s="11" t="s">
        <v>60</v>
      </c>
      <c r="D37" s="9" t="s">
        <v>40</v>
      </c>
      <c r="F37" s="35"/>
      <c r="G37" s="35"/>
      <c r="H37" s="35"/>
      <c r="I37" s="35"/>
      <c r="J37" s="35"/>
      <c r="K37" s="35"/>
      <c r="L37" s="35"/>
      <c r="M37" s="35">
        <f>$L$28/'Fixed data'!$C$7</f>
        <v>-8.8888888888888898E-7</v>
      </c>
      <c r="N37" s="35">
        <f>$L$28/'Fixed data'!$C$7</f>
        <v>-8.8888888888888898E-7</v>
      </c>
      <c r="O37" s="35">
        <f>$L$28/'Fixed data'!$C$7</f>
        <v>-8.8888888888888898E-7</v>
      </c>
      <c r="P37" s="35">
        <f>$L$28/'Fixed data'!$C$7</f>
        <v>-8.8888888888888898E-7</v>
      </c>
      <c r="Q37" s="35">
        <f>$L$28/'Fixed data'!$C$7</f>
        <v>-8.8888888888888898E-7</v>
      </c>
      <c r="R37" s="35">
        <f>$L$28/'Fixed data'!$C$7</f>
        <v>-8.8888888888888898E-7</v>
      </c>
      <c r="S37" s="35">
        <f>$L$28/'Fixed data'!$C$7</f>
        <v>-8.8888888888888898E-7</v>
      </c>
      <c r="T37" s="35">
        <f>$L$28/'Fixed data'!$C$7</f>
        <v>-8.8888888888888898E-7</v>
      </c>
      <c r="U37" s="35">
        <f>$L$28/'Fixed data'!$C$7</f>
        <v>-8.8888888888888898E-7</v>
      </c>
      <c r="V37" s="35">
        <f>$L$28/'Fixed data'!$C$7</f>
        <v>-8.8888888888888898E-7</v>
      </c>
      <c r="W37" s="35">
        <f>$L$28/'Fixed data'!$C$7</f>
        <v>-8.8888888888888898E-7</v>
      </c>
      <c r="X37" s="35">
        <f>$L$28/'Fixed data'!$C$7</f>
        <v>-8.8888888888888898E-7</v>
      </c>
      <c r="Y37" s="35">
        <f>$L$28/'Fixed data'!$C$7</f>
        <v>-8.8888888888888898E-7</v>
      </c>
      <c r="Z37" s="35">
        <f>$L$28/'Fixed data'!$C$7</f>
        <v>-8.8888888888888898E-7</v>
      </c>
      <c r="AA37" s="35">
        <f>$L$28/'Fixed data'!$C$7</f>
        <v>-8.8888888888888898E-7</v>
      </c>
      <c r="AB37" s="35">
        <f>$L$28/'Fixed data'!$C$7</f>
        <v>-8.8888888888888898E-7</v>
      </c>
      <c r="AC37" s="35">
        <f>$L$28/'Fixed data'!$C$7</f>
        <v>-8.8888888888888898E-7</v>
      </c>
      <c r="AD37" s="35">
        <f>$L$28/'Fixed data'!$C$7</f>
        <v>-8.8888888888888898E-7</v>
      </c>
      <c r="AE37" s="35">
        <f>$L$28/'Fixed data'!$C$7</f>
        <v>-8.8888888888888898E-7</v>
      </c>
      <c r="AF37" s="35">
        <f>$L$28/'Fixed data'!$C$7</f>
        <v>-8.8888888888888898E-7</v>
      </c>
      <c r="AG37" s="35">
        <f>$L$28/'Fixed data'!$C$7</f>
        <v>-8.8888888888888898E-7</v>
      </c>
      <c r="AH37" s="35">
        <f>$L$28/'Fixed data'!$C$7</f>
        <v>-8.8888888888888898E-7</v>
      </c>
      <c r="AI37" s="35">
        <f>$L$28/'Fixed data'!$C$7</f>
        <v>-8.8888888888888898E-7</v>
      </c>
      <c r="AJ37" s="35">
        <f>$L$28/'Fixed data'!$C$7</f>
        <v>-8.8888888888888898E-7</v>
      </c>
      <c r="AK37" s="35">
        <f>$L$28/'Fixed data'!$C$7</f>
        <v>-8.8888888888888898E-7</v>
      </c>
      <c r="AL37" s="35">
        <f>$L$28/'Fixed data'!$C$7</f>
        <v>-8.8888888888888898E-7</v>
      </c>
      <c r="AM37" s="35">
        <f>$L$28/'Fixed data'!$C$7</f>
        <v>-8.8888888888888898E-7</v>
      </c>
      <c r="AN37" s="35">
        <f>$L$28/'Fixed data'!$C$7</f>
        <v>-8.8888888888888898E-7</v>
      </c>
      <c r="AO37" s="35">
        <f>$L$28/'Fixed data'!$C$7</f>
        <v>-8.8888888888888898E-7</v>
      </c>
      <c r="AP37" s="35">
        <f>$L$28/'Fixed data'!$C$7</f>
        <v>-8.8888888888888898E-7</v>
      </c>
      <c r="AQ37" s="35">
        <f>$L$28/'Fixed data'!$C$7</f>
        <v>-8.8888888888888898E-7</v>
      </c>
      <c r="AR37" s="35">
        <f>$L$28/'Fixed data'!$C$7</f>
        <v>-8.8888888888888898E-7</v>
      </c>
      <c r="AS37" s="35">
        <f>$L$28/'Fixed data'!$C$7</f>
        <v>-8.8888888888888898E-7</v>
      </c>
      <c r="AT37" s="35">
        <f>$L$28/'Fixed data'!$C$7</f>
        <v>-8.8888888888888898E-7</v>
      </c>
      <c r="AU37" s="35">
        <f>$L$28/'Fixed data'!$C$7</f>
        <v>-8.8888888888888898E-7</v>
      </c>
      <c r="AV37" s="35">
        <f>$L$28/'Fixed data'!$C$7</f>
        <v>-8.8888888888888898E-7</v>
      </c>
      <c r="AW37" s="35">
        <f>$L$28/'Fixed data'!$C$7</f>
        <v>-8.8888888888888898E-7</v>
      </c>
      <c r="AX37" s="35">
        <f>$L$28/'Fixed data'!$C$7</f>
        <v>-8.8888888888888898E-7</v>
      </c>
      <c r="AY37" s="35">
        <f>$L$28/'Fixed data'!$C$7</f>
        <v>-8.8888888888888898E-7</v>
      </c>
      <c r="AZ37" s="35">
        <f>$L$28/'Fixed data'!$C$7</f>
        <v>-8.8888888888888898E-7</v>
      </c>
      <c r="BA37" s="35">
        <f>$L$28/'Fixed data'!$C$7</f>
        <v>-8.8888888888888898E-7</v>
      </c>
      <c r="BB37" s="35">
        <f>$L$28/'Fixed data'!$C$7</f>
        <v>-8.8888888888888898E-7</v>
      </c>
      <c r="BC37" s="35">
        <f>$L$28/'Fixed data'!$C$7</f>
        <v>-8.8888888888888898E-7</v>
      </c>
      <c r="BD37" s="35">
        <f>$L$28/'Fixed data'!$C$7</f>
        <v>-8.8888888888888898E-7</v>
      </c>
    </row>
    <row r="38" spans="1:57" ht="16.5" hidden="1" customHeight="1" outlineLevel="1" x14ac:dyDescent="0.35">
      <c r="A38" s="117"/>
      <c r="B38" s="9" t="s">
        <v>109</v>
      </c>
      <c r="C38" s="11" t="s">
        <v>131</v>
      </c>
      <c r="D38" s="9" t="s">
        <v>40</v>
      </c>
      <c r="F38" s="35"/>
      <c r="G38" s="35"/>
      <c r="H38" s="35"/>
      <c r="I38" s="35"/>
      <c r="J38" s="35"/>
      <c r="K38" s="35"/>
      <c r="L38" s="35"/>
      <c r="M38" s="35"/>
      <c r="N38" s="35">
        <f>$M$28/'Fixed data'!$C$7</f>
        <v>-8.8888888888888898E-7</v>
      </c>
      <c r="O38" s="35">
        <f>$M$28/'Fixed data'!$C$7</f>
        <v>-8.8888888888888898E-7</v>
      </c>
      <c r="P38" s="35">
        <f>$M$28/'Fixed data'!$C$7</f>
        <v>-8.8888888888888898E-7</v>
      </c>
      <c r="Q38" s="35">
        <f>$M$28/'Fixed data'!$C$7</f>
        <v>-8.8888888888888898E-7</v>
      </c>
      <c r="R38" s="35">
        <f>$M$28/'Fixed data'!$C$7</f>
        <v>-8.8888888888888898E-7</v>
      </c>
      <c r="S38" s="35">
        <f>$M$28/'Fixed data'!$C$7</f>
        <v>-8.8888888888888898E-7</v>
      </c>
      <c r="T38" s="35">
        <f>$M$28/'Fixed data'!$C$7</f>
        <v>-8.8888888888888898E-7</v>
      </c>
      <c r="U38" s="35">
        <f>$M$28/'Fixed data'!$C$7</f>
        <v>-8.8888888888888898E-7</v>
      </c>
      <c r="V38" s="35">
        <f>$M$28/'Fixed data'!$C$7</f>
        <v>-8.8888888888888898E-7</v>
      </c>
      <c r="W38" s="35">
        <f>$M$28/'Fixed data'!$C$7</f>
        <v>-8.8888888888888898E-7</v>
      </c>
      <c r="X38" s="35">
        <f>$M$28/'Fixed data'!$C$7</f>
        <v>-8.8888888888888898E-7</v>
      </c>
      <c r="Y38" s="35">
        <f>$M$28/'Fixed data'!$C$7</f>
        <v>-8.8888888888888898E-7</v>
      </c>
      <c r="Z38" s="35">
        <f>$M$28/'Fixed data'!$C$7</f>
        <v>-8.8888888888888898E-7</v>
      </c>
      <c r="AA38" s="35">
        <f>$M$28/'Fixed data'!$C$7</f>
        <v>-8.8888888888888898E-7</v>
      </c>
      <c r="AB38" s="35">
        <f>$M$28/'Fixed data'!$C$7</f>
        <v>-8.8888888888888898E-7</v>
      </c>
      <c r="AC38" s="35">
        <f>$M$28/'Fixed data'!$C$7</f>
        <v>-8.8888888888888898E-7</v>
      </c>
      <c r="AD38" s="35">
        <f>$M$28/'Fixed data'!$C$7</f>
        <v>-8.8888888888888898E-7</v>
      </c>
      <c r="AE38" s="35">
        <f>$M$28/'Fixed data'!$C$7</f>
        <v>-8.8888888888888898E-7</v>
      </c>
      <c r="AF38" s="35">
        <f>$M$28/'Fixed data'!$C$7</f>
        <v>-8.8888888888888898E-7</v>
      </c>
      <c r="AG38" s="35">
        <f>$M$28/'Fixed data'!$C$7</f>
        <v>-8.8888888888888898E-7</v>
      </c>
      <c r="AH38" s="35">
        <f>$M$28/'Fixed data'!$C$7</f>
        <v>-8.8888888888888898E-7</v>
      </c>
      <c r="AI38" s="35">
        <f>$M$28/'Fixed data'!$C$7</f>
        <v>-8.8888888888888898E-7</v>
      </c>
      <c r="AJ38" s="35">
        <f>$M$28/'Fixed data'!$C$7</f>
        <v>-8.8888888888888898E-7</v>
      </c>
      <c r="AK38" s="35">
        <f>$M$28/'Fixed data'!$C$7</f>
        <v>-8.8888888888888898E-7</v>
      </c>
      <c r="AL38" s="35">
        <f>$M$28/'Fixed data'!$C$7</f>
        <v>-8.8888888888888898E-7</v>
      </c>
      <c r="AM38" s="35">
        <f>$M$28/'Fixed data'!$C$7</f>
        <v>-8.8888888888888898E-7</v>
      </c>
      <c r="AN38" s="35">
        <f>$M$28/'Fixed data'!$C$7</f>
        <v>-8.8888888888888898E-7</v>
      </c>
      <c r="AO38" s="35">
        <f>$M$28/'Fixed data'!$C$7</f>
        <v>-8.8888888888888898E-7</v>
      </c>
      <c r="AP38" s="35">
        <f>$M$28/'Fixed data'!$C$7</f>
        <v>-8.8888888888888898E-7</v>
      </c>
      <c r="AQ38" s="35">
        <f>$M$28/'Fixed data'!$C$7</f>
        <v>-8.8888888888888898E-7</v>
      </c>
      <c r="AR38" s="35">
        <f>$M$28/'Fixed data'!$C$7</f>
        <v>-8.8888888888888898E-7</v>
      </c>
      <c r="AS38" s="35">
        <f>$M$28/'Fixed data'!$C$7</f>
        <v>-8.8888888888888898E-7</v>
      </c>
      <c r="AT38" s="35">
        <f>$M$28/'Fixed data'!$C$7</f>
        <v>-8.8888888888888898E-7</v>
      </c>
      <c r="AU38" s="35">
        <f>$M$28/'Fixed data'!$C$7</f>
        <v>-8.8888888888888898E-7</v>
      </c>
      <c r="AV38" s="35">
        <f>$M$28/'Fixed data'!$C$7</f>
        <v>-8.8888888888888898E-7</v>
      </c>
      <c r="AW38" s="35">
        <f>$M$28/'Fixed data'!$C$7</f>
        <v>-8.8888888888888898E-7</v>
      </c>
      <c r="AX38" s="35">
        <f>$M$28/'Fixed data'!$C$7</f>
        <v>-8.8888888888888898E-7</v>
      </c>
      <c r="AY38" s="35">
        <f>$M$28/'Fixed data'!$C$7</f>
        <v>-8.8888888888888898E-7</v>
      </c>
      <c r="AZ38" s="35">
        <f>$M$28/'Fixed data'!$C$7</f>
        <v>-8.8888888888888898E-7</v>
      </c>
      <c r="BA38" s="35">
        <f>$M$28/'Fixed data'!$C$7</f>
        <v>-8.8888888888888898E-7</v>
      </c>
      <c r="BB38" s="35">
        <f>$M$28/'Fixed data'!$C$7</f>
        <v>-8.8888888888888898E-7</v>
      </c>
      <c r="BC38" s="35">
        <f>$M$28/'Fixed data'!$C$7</f>
        <v>-8.8888888888888898E-7</v>
      </c>
      <c r="BD38" s="35">
        <f>$M$28/'Fixed data'!$C$7</f>
        <v>-8.8888888888888898E-7</v>
      </c>
      <c r="BE38" s="35"/>
    </row>
    <row r="39" spans="1:57" ht="16.5" hidden="1" customHeight="1" outlineLevel="1" x14ac:dyDescent="0.35">
      <c r="A39" s="117"/>
      <c r="B39" s="9" t="s">
        <v>110</v>
      </c>
      <c r="C39" s="11" t="s">
        <v>132</v>
      </c>
      <c r="D39" s="9" t="s">
        <v>40</v>
      </c>
      <c r="F39" s="35"/>
      <c r="G39" s="35"/>
      <c r="H39" s="35"/>
      <c r="I39" s="35"/>
      <c r="J39" s="35"/>
      <c r="K39" s="35"/>
      <c r="L39" s="35"/>
      <c r="M39" s="35"/>
      <c r="N39" s="35"/>
      <c r="O39" s="35">
        <f>$N$28/'Fixed data'!$C$7</f>
        <v>-8.8888888888888898E-7</v>
      </c>
      <c r="P39" s="35">
        <f>$N$28/'Fixed data'!$C$7</f>
        <v>-8.8888888888888898E-7</v>
      </c>
      <c r="Q39" s="35">
        <f>$N$28/'Fixed data'!$C$7</f>
        <v>-8.8888888888888898E-7</v>
      </c>
      <c r="R39" s="35">
        <f>$N$28/'Fixed data'!$C$7</f>
        <v>-8.8888888888888898E-7</v>
      </c>
      <c r="S39" s="35">
        <f>$N$28/'Fixed data'!$C$7</f>
        <v>-8.8888888888888898E-7</v>
      </c>
      <c r="T39" s="35">
        <f>$N$28/'Fixed data'!$C$7</f>
        <v>-8.8888888888888898E-7</v>
      </c>
      <c r="U39" s="35">
        <f>$N$28/'Fixed data'!$C$7</f>
        <v>-8.8888888888888898E-7</v>
      </c>
      <c r="V39" s="35">
        <f>$N$28/'Fixed data'!$C$7</f>
        <v>-8.8888888888888898E-7</v>
      </c>
      <c r="W39" s="35">
        <f>$N$28/'Fixed data'!$C$7</f>
        <v>-8.8888888888888898E-7</v>
      </c>
      <c r="X39" s="35">
        <f>$N$28/'Fixed data'!$C$7</f>
        <v>-8.8888888888888898E-7</v>
      </c>
      <c r="Y39" s="35">
        <f>$N$28/'Fixed data'!$C$7</f>
        <v>-8.8888888888888898E-7</v>
      </c>
      <c r="Z39" s="35">
        <f>$N$28/'Fixed data'!$C$7</f>
        <v>-8.8888888888888898E-7</v>
      </c>
      <c r="AA39" s="35">
        <f>$N$28/'Fixed data'!$C$7</f>
        <v>-8.8888888888888898E-7</v>
      </c>
      <c r="AB39" s="35">
        <f>$N$28/'Fixed data'!$C$7</f>
        <v>-8.8888888888888898E-7</v>
      </c>
      <c r="AC39" s="35">
        <f>$N$28/'Fixed data'!$C$7</f>
        <v>-8.8888888888888898E-7</v>
      </c>
      <c r="AD39" s="35">
        <f>$N$28/'Fixed data'!$C$7</f>
        <v>-8.8888888888888898E-7</v>
      </c>
      <c r="AE39" s="35">
        <f>$N$28/'Fixed data'!$C$7</f>
        <v>-8.8888888888888898E-7</v>
      </c>
      <c r="AF39" s="35">
        <f>$N$28/'Fixed data'!$C$7</f>
        <v>-8.8888888888888898E-7</v>
      </c>
      <c r="AG39" s="35">
        <f>$N$28/'Fixed data'!$C$7</f>
        <v>-8.8888888888888898E-7</v>
      </c>
      <c r="AH39" s="35">
        <f>$N$28/'Fixed data'!$C$7</f>
        <v>-8.8888888888888898E-7</v>
      </c>
      <c r="AI39" s="35">
        <f>$N$28/'Fixed data'!$C$7</f>
        <v>-8.8888888888888898E-7</v>
      </c>
      <c r="AJ39" s="35">
        <f>$N$28/'Fixed data'!$C$7</f>
        <v>-8.8888888888888898E-7</v>
      </c>
      <c r="AK39" s="35">
        <f>$N$28/'Fixed data'!$C$7</f>
        <v>-8.8888888888888898E-7</v>
      </c>
      <c r="AL39" s="35">
        <f>$N$28/'Fixed data'!$C$7</f>
        <v>-8.8888888888888898E-7</v>
      </c>
      <c r="AM39" s="35">
        <f>$N$28/'Fixed data'!$C$7</f>
        <v>-8.8888888888888898E-7</v>
      </c>
      <c r="AN39" s="35">
        <f>$N$28/'Fixed data'!$C$7</f>
        <v>-8.8888888888888898E-7</v>
      </c>
      <c r="AO39" s="35">
        <f>$N$28/'Fixed data'!$C$7</f>
        <v>-8.8888888888888898E-7</v>
      </c>
      <c r="AP39" s="35">
        <f>$N$28/'Fixed data'!$C$7</f>
        <v>-8.8888888888888898E-7</v>
      </c>
      <c r="AQ39" s="35">
        <f>$N$28/'Fixed data'!$C$7</f>
        <v>-8.8888888888888898E-7</v>
      </c>
      <c r="AR39" s="35">
        <f>$N$28/'Fixed data'!$C$7</f>
        <v>-8.8888888888888898E-7</v>
      </c>
      <c r="AS39" s="35">
        <f>$N$28/'Fixed data'!$C$7</f>
        <v>-8.8888888888888898E-7</v>
      </c>
      <c r="AT39" s="35">
        <f>$N$28/'Fixed data'!$C$7</f>
        <v>-8.8888888888888898E-7</v>
      </c>
      <c r="AU39" s="35">
        <f>$N$28/'Fixed data'!$C$7</f>
        <v>-8.8888888888888898E-7</v>
      </c>
      <c r="AV39" s="35">
        <f>$N$28/'Fixed data'!$C$7</f>
        <v>-8.8888888888888898E-7</v>
      </c>
      <c r="AW39" s="35">
        <f>$N$28/'Fixed data'!$C$7</f>
        <v>-8.8888888888888898E-7</v>
      </c>
      <c r="AX39" s="35">
        <f>$N$28/'Fixed data'!$C$7</f>
        <v>-8.8888888888888898E-7</v>
      </c>
      <c r="AY39" s="35">
        <f>$N$28/'Fixed data'!$C$7</f>
        <v>-8.8888888888888898E-7</v>
      </c>
      <c r="AZ39" s="35">
        <f>$N$28/'Fixed data'!$C$7</f>
        <v>-8.8888888888888898E-7</v>
      </c>
      <c r="BA39" s="35">
        <f>$N$28/'Fixed data'!$C$7</f>
        <v>-8.8888888888888898E-7</v>
      </c>
      <c r="BB39" s="35">
        <f>$N$28/'Fixed data'!$C$7</f>
        <v>-8.8888888888888898E-7</v>
      </c>
      <c r="BC39" s="35">
        <f>$N$28/'Fixed data'!$C$7</f>
        <v>-8.8888888888888898E-7</v>
      </c>
      <c r="BD39" s="35">
        <f>$N$28/'Fixed data'!$C$7</f>
        <v>-8.8888888888888898E-7</v>
      </c>
    </row>
    <row r="40" spans="1:57" ht="16.5" hidden="1" customHeight="1" outlineLevel="1" x14ac:dyDescent="0.35">
      <c r="A40" s="117"/>
      <c r="B40" s="9" t="s">
        <v>111</v>
      </c>
      <c r="C40" s="11" t="s">
        <v>133</v>
      </c>
      <c r="D40" s="9" t="s">
        <v>40</v>
      </c>
      <c r="F40" s="35"/>
      <c r="G40" s="35"/>
      <c r="H40" s="35"/>
      <c r="I40" s="35"/>
      <c r="J40" s="35"/>
      <c r="K40" s="35"/>
      <c r="L40" s="35"/>
      <c r="M40" s="35"/>
      <c r="N40" s="35"/>
      <c r="O40" s="35"/>
      <c r="P40" s="35">
        <f>$O$28/'Fixed data'!$C$7</f>
        <v>-8.8888888888888898E-7</v>
      </c>
      <c r="Q40" s="35">
        <f>$O$28/'Fixed data'!$C$7</f>
        <v>-8.8888888888888898E-7</v>
      </c>
      <c r="R40" s="35">
        <f>$O$28/'Fixed data'!$C$7</f>
        <v>-8.8888888888888898E-7</v>
      </c>
      <c r="S40" s="35">
        <f>$O$28/'Fixed data'!$C$7</f>
        <v>-8.8888888888888898E-7</v>
      </c>
      <c r="T40" s="35">
        <f>$O$28/'Fixed data'!$C$7</f>
        <v>-8.8888888888888898E-7</v>
      </c>
      <c r="U40" s="35">
        <f>$O$28/'Fixed data'!$C$7</f>
        <v>-8.8888888888888898E-7</v>
      </c>
      <c r="V40" s="35">
        <f>$O$28/'Fixed data'!$C$7</f>
        <v>-8.8888888888888898E-7</v>
      </c>
      <c r="W40" s="35">
        <f>$O$28/'Fixed data'!$C$7</f>
        <v>-8.8888888888888898E-7</v>
      </c>
      <c r="X40" s="35">
        <f>$O$28/'Fixed data'!$C$7</f>
        <v>-8.8888888888888898E-7</v>
      </c>
      <c r="Y40" s="35">
        <f>$O$28/'Fixed data'!$C$7</f>
        <v>-8.8888888888888898E-7</v>
      </c>
      <c r="Z40" s="35">
        <f>$O$28/'Fixed data'!$C$7</f>
        <v>-8.8888888888888898E-7</v>
      </c>
      <c r="AA40" s="35">
        <f>$O$28/'Fixed data'!$C$7</f>
        <v>-8.8888888888888898E-7</v>
      </c>
      <c r="AB40" s="35">
        <f>$O$28/'Fixed data'!$C$7</f>
        <v>-8.8888888888888898E-7</v>
      </c>
      <c r="AC40" s="35">
        <f>$O$28/'Fixed data'!$C$7</f>
        <v>-8.8888888888888898E-7</v>
      </c>
      <c r="AD40" s="35">
        <f>$O$28/'Fixed data'!$C$7</f>
        <v>-8.8888888888888898E-7</v>
      </c>
      <c r="AE40" s="35">
        <f>$O$28/'Fixed data'!$C$7</f>
        <v>-8.8888888888888898E-7</v>
      </c>
      <c r="AF40" s="35">
        <f>$O$28/'Fixed data'!$C$7</f>
        <v>-8.8888888888888898E-7</v>
      </c>
      <c r="AG40" s="35">
        <f>$O$28/'Fixed data'!$C$7</f>
        <v>-8.8888888888888898E-7</v>
      </c>
      <c r="AH40" s="35">
        <f>$O$28/'Fixed data'!$C$7</f>
        <v>-8.8888888888888898E-7</v>
      </c>
      <c r="AI40" s="35">
        <f>$O$28/'Fixed data'!$C$7</f>
        <v>-8.8888888888888898E-7</v>
      </c>
      <c r="AJ40" s="35">
        <f>$O$28/'Fixed data'!$C$7</f>
        <v>-8.8888888888888898E-7</v>
      </c>
      <c r="AK40" s="35">
        <f>$O$28/'Fixed data'!$C$7</f>
        <v>-8.8888888888888898E-7</v>
      </c>
      <c r="AL40" s="35">
        <f>$O$28/'Fixed data'!$C$7</f>
        <v>-8.8888888888888898E-7</v>
      </c>
      <c r="AM40" s="35">
        <f>$O$28/'Fixed data'!$C$7</f>
        <v>-8.8888888888888898E-7</v>
      </c>
      <c r="AN40" s="35">
        <f>$O$28/'Fixed data'!$C$7</f>
        <v>-8.8888888888888898E-7</v>
      </c>
      <c r="AO40" s="35">
        <f>$O$28/'Fixed data'!$C$7</f>
        <v>-8.8888888888888898E-7</v>
      </c>
      <c r="AP40" s="35">
        <f>$O$28/'Fixed data'!$C$7</f>
        <v>-8.8888888888888898E-7</v>
      </c>
      <c r="AQ40" s="35">
        <f>$O$28/'Fixed data'!$C$7</f>
        <v>-8.8888888888888898E-7</v>
      </c>
      <c r="AR40" s="35">
        <f>$O$28/'Fixed data'!$C$7</f>
        <v>-8.8888888888888898E-7</v>
      </c>
      <c r="AS40" s="35">
        <f>$O$28/'Fixed data'!$C$7</f>
        <v>-8.8888888888888898E-7</v>
      </c>
      <c r="AT40" s="35">
        <f>$O$28/'Fixed data'!$C$7</f>
        <v>-8.8888888888888898E-7</v>
      </c>
      <c r="AU40" s="35">
        <f>$O$28/'Fixed data'!$C$7</f>
        <v>-8.8888888888888898E-7</v>
      </c>
      <c r="AV40" s="35">
        <f>$O$28/'Fixed data'!$C$7</f>
        <v>-8.8888888888888898E-7</v>
      </c>
      <c r="AW40" s="35">
        <f>$O$28/'Fixed data'!$C$7</f>
        <v>-8.8888888888888898E-7</v>
      </c>
      <c r="AX40" s="35">
        <f>$O$28/'Fixed data'!$C$7</f>
        <v>-8.8888888888888898E-7</v>
      </c>
      <c r="AY40" s="35">
        <f>$O$28/'Fixed data'!$C$7</f>
        <v>-8.8888888888888898E-7</v>
      </c>
      <c r="AZ40" s="35">
        <f>$O$28/'Fixed data'!$C$7</f>
        <v>-8.8888888888888898E-7</v>
      </c>
      <c r="BA40" s="35">
        <f>$O$28/'Fixed data'!$C$7</f>
        <v>-8.8888888888888898E-7</v>
      </c>
      <c r="BB40" s="35">
        <f>$O$28/'Fixed data'!$C$7</f>
        <v>-8.8888888888888898E-7</v>
      </c>
      <c r="BC40" s="35">
        <f>$O$28/'Fixed data'!$C$7</f>
        <v>-8.8888888888888898E-7</v>
      </c>
      <c r="BD40" s="35">
        <f>$O$28/'Fixed data'!$C$7</f>
        <v>-8.8888888888888898E-7</v>
      </c>
    </row>
    <row r="41" spans="1:57" ht="16.5" hidden="1" customHeight="1" outlineLevel="1" x14ac:dyDescent="0.35">
      <c r="A41" s="117"/>
      <c r="B41" s="9" t="s">
        <v>112</v>
      </c>
      <c r="C41" s="11" t="s">
        <v>134</v>
      </c>
      <c r="D41" s="9" t="s">
        <v>40</v>
      </c>
      <c r="F41" s="35"/>
      <c r="G41" s="35"/>
      <c r="H41" s="35"/>
      <c r="I41" s="35"/>
      <c r="J41" s="35"/>
      <c r="K41" s="35"/>
      <c r="L41" s="35"/>
      <c r="M41" s="35"/>
      <c r="N41" s="35"/>
      <c r="O41" s="35"/>
      <c r="P41" s="35"/>
      <c r="Q41" s="35">
        <f>$P$28/'Fixed data'!$C$7</f>
        <v>-8.8888888888888898E-7</v>
      </c>
      <c r="R41" s="35">
        <f>$P$28/'Fixed data'!$C$7</f>
        <v>-8.8888888888888898E-7</v>
      </c>
      <c r="S41" s="35">
        <f>$P$28/'Fixed data'!$C$7</f>
        <v>-8.8888888888888898E-7</v>
      </c>
      <c r="T41" s="35">
        <f>$P$28/'Fixed data'!$C$7</f>
        <v>-8.8888888888888898E-7</v>
      </c>
      <c r="U41" s="35">
        <f>$P$28/'Fixed data'!$C$7</f>
        <v>-8.8888888888888898E-7</v>
      </c>
      <c r="V41" s="35">
        <f>$P$28/'Fixed data'!$C$7</f>
        <v>-8.8888888888888898E-7</v>
      </c>
      <c r="W41" s="35">
        <f>$P$28/'Fixed data'!$C$7</f>
        <v>-8.8888888888888898E-7</v>
      </c>
      <c r="X41" s="35">
        <f>$P$28/'Fixed data'!$C$7</f>
        <v>-8.8888888888888898E-7</v>
      </c>
      <c r="Y41" s="35">
        <f>$P$28/'Fixed data'!$C$7</f>
        <v>-8.8888888888888898E-7</v>
      </c>
      <c r="Z41" s="35">
        <f>$P$28/'Fixed data'!$C$7</f>
        <v>-8.8888888888888898E-7</v>
      </c>
      <c r="AA41" s="35">
        <f>$P$28/'Fixed data'!$C$7</f>
        <v>-8.8888888888888898E-7</v>
      </c>
      <c r="AB41" s="35">
        <f>$P$28/'Fixed data'!$C$7</f>
        <v>-8.8888888888888898E-7</v>
      </c>
      <c r="AC41" s="35">
        <f>$P$28/'Fixed data'!$C$7</f>
        <v>-8.8888888888888898E-7</v>
      </c>
      <c r="AD41" s="35">
        <f>$P$28/'Fixed data'!$C$7</f>
        <v>-8.8888888888888898E-7</v>
      </c>
      <c r="AE41" s="35">
        <f>$P$28/'Fixed data'!$C$7</f>
        <v>-8.8888888888888898E-7</v>
      </c>
      <c r="AF41" s="35">
        <f>$P$28/'Fixed data'!$C$7</f>
        <v>-8.8888888888888898E-7</v>
      </c>
      <c r="AG41" s="35">
        <f>$P$28/'Fixed data'!$C$7</f>
        <v>-8.8888888888888898E-7</v>
      </c>
      <c r="AH41" s="35">
        <f>$P$28/'Fixed data'!$C$7</f>
        <v>-8.8888888888888898E-7</v>
      </c>
      <c r="AI41" s="35">
        <f>$P$28/'Fixed data'!$C$7</f>
        <v>-8.8888888888888898E-7</v>
      </c>
      <c r="AJ41" s="35">
        <f>$P$28/'Fixed data'!$C$7</f>
        <v>-8.8888888888888898E-7</v>
      </c>
      <c r="AK41" s="35">
        <f>$P$28/'Fixed data'!$C$7</f>
        <v>-8.8888888888888898E-7</v>
      </c>
      <c r="AL41" s="35">
        <f>$P$28/'Fixed data'!$C$7</f>
        <v>-8.8888888888888898E-7</v>
      </c>
      <c r="AM41" s="35">
        <f>$P$28/'Fixed data'!$C$7</f>
        <v>-8.8888888888888898E-7</v>
      </c>
      <c r="AN41" s="35">
        <f>$P$28/'Fixed data'!$C$7</f>
        <v>-8.8888888888888898E-7</v>
      </c>
      <c r="AO41" s="35">
        <f>$P$28/'Fixed data'!$C$7</f>
        <v>-8.8888888888888898E-7</v>
      </c>
      <c r="AP41" s="35">
        <f>$P$28/'Fixed data'!$C$7</f>
        <v>-8.8888888888888898E-7</v>
      </c>
      <c r="AQ41" s="35">
        <f>$P$28/'Fixed data'!$C$7</f>
        <v>-8.8888888888888898E-7</v>
      </c>
      <c r="AR41" s="35">
        <f>$P$28/'Fixed data'!$C$7</f>
        <v>-8.8888888888888898E-7</v>
      </c>
      <c r="AS41" s="35">
        <f>$P$28/'Fixed data'!$C$7</f>
        <v>-8.8888888888888898E-7</v>
      </c>
      <c r="AT41" s="35">
        <f>$P$28/'Fixed data'!$C$7</f>
        <v>-8.8888888888888898E-7</v>
      </c>
      <c r="AU41" s="35">
        <f>$P$28/'Fixed data'!$C$7</f>
        <v>-8.8888888888888898E-7</v>
      </c>
      <c r="AV41" s="35">
        <f>$P$28/'Fixed data'!$C$7</f>
        <v>-8.8888888888888898E-7</v>
      </c>
      <c r="AW41" s="35">
        <f>$P$28/'Fixed data'!$C$7</f>
        <v>-8.8888888888888898E-7</v>
      </c>
      <c r="AX41" s="35">
        <f>$P$28/'Fixed data'!$C$7</f>
        <v>-8.8888888888888898E-7</v>
      </c>
      <c r="AY41" s="35">
        <f>$P$28/'Fixed data'!$C$7</f>
        <v>-8.8888888888888898E-7</v>
      </c>
      <c r="AZ41" s="35">
        <f>$P$28/'Fixed data'!$C$7</f>
        <v>-8.8888888888888898E-7</v>
      </c>
      <c r="BA41" s="35">
        <f>$P$28/'Fixed data'!$C$7</f>
        <v>-8.8888888888888898E-7</v>
      </c>
      <c r="BB41" s="35">
        <f>$P$28/'Fixed data'!$C$7</f>
        <v>-8.8888888888888898E-7</v>
      </c>
      <c r="BC41" s="35">
        <f>$P$28/'Fixed data'!$C$7</f>
        <v>-8.8888888888888898E-7</v>
      </c>
      <c r="BD41" s="35">
        <f>$P$28/'Fixed data'!$C$7</f>
        <v>-8.8888888888888898E-7</v>
      </c>
    </row>
    <row r="42" spans="1:57" ht="16.5" hidden="1" customHeight="1" outlineLevel="1" x14ac:dyDescent="0.35">
      <c r="A42" s="117"/>
      <c r="B42" s="9" t="s">
        <v>113</v>
      </c>
      <c r="C42" s="11" t="s">
        <v>135</v>
      </c>
      <c r="D42" s="9" t="s">
        <v>40</v>
      </c>
      <c r="F42" s="35"/>
      <c r="G42" s="35"/>
      <c r="H42" s="35"/>
      <c r="I42" s="35"/>
      <c r="J42" s="35"/>
      <c r="K42" s="35"/>
      <c r="L42" s="35"/>
      <c r="M42" s="35"/>
      <c r="N42" s="35"/>
      <c r="O42" s="35"/>
      <c r="P42" s="35"/>
      <c r="Q42" s="35"/>
      <c r="R42" s="35">
        <f>$Q$28/'Fixed data'!$C$7</f>
        <v>-8.8888888888888898E-7</v>
      </c>
      <c r="S42" s="35">
        <f>$Q$28/'Fixed data'!$C$7</f>
        <v>-8.8888888888888898E-7</v>
      </c>
      <c r="T42" s="35">
        <f>$Q$28/'Fixed data'!$C$7</f>
        <v>-8.8888888888888898E-7</v>
      </c>
      <c r="U42" s="35">
        <f>$Q$28/'Fixed data'!$C$7</f>
        <v>-8.8888888888888898E-7</v>
      </c>
      <c r="V42" s="35">
        <f>$Q$28/'Fixed data'!$C$7</f>
        <v>-8.8888888888888898E-7</v>
      </c>
      <c r="W42" s="35">
        <f>$Q$28/'Fixed data'!$C$7</f>
        <v>-8.8888888888888898E-7</v>
      </c>
      <c r="X42" s="35">
        <f>$Q$28/'Fixed data'!$C$7</f>
        <v>-8.8888888888888898E-7</v>
      </c>
      <c r="Y42" s="35">
        <f>$Q$28/'Fixed data'!$C$7</f>
        <v>-8.8888888888888898E-7</v>
      </c>
      <c r="Z42" s="35">
        <f>$Q$28/'Fixed data'!$C$7</f>
        <v>-8.8888888888888898E-7</v>
      </c>
      <c r="AA42" s="35">
        <f>$Q$28/'Fixed data'!$C$7</f>
        <v>-8.8888888888888898E-7</v>
      </c>
      <c r="AB42" s="35">
        <f>$Q$28/'Fixed data'!$C$7</f>
        <v>-8.8888888888888898E-7</v>
      </c>
      <c r="AC42" s="35">
        <f>$Q$28/'Fixed data'!$C$7</f>
        <v>-8.8888888888888898E-7</v>
      </c>
      <c r="AD42" s="35">
        <f>$Q$28/'Fixed data'!$C$7</f>
        <v>-8.8888888888888898E-7</v>
      </c>
      <c r="AE42" s="35">
        <f>$Q$28/'Fixed data'!$C$7</f>
        <v>-8.8888888888888898E-7</v>
      </c>
      <c r="AF42" s="35">
        <f>$Q$28/'Fixed data'!$C$7</f>
        <v>-8.8888888888888898E-7</v>
      </c>
      <c r="AG42" s="35">
        <f>$Q$28/'Fixed data'!$C$7</f>
        <v>-8.8888888888888898E-7</v>
      </c>
      <c r="AH42" s="35">
        <f>$Q$28/'Fixed data'!$C$7</f>
        <v>-8.8888888888888898E-7</v>
      </c>
      <c r="AI42" s="35">
        <f>$Q$28/'Fixed data'!$C$7</f>
        <v>-8.8888888888888898E-7</v>
      </c>
      <c r="AJ42" s="35">
        <f>$Q$28/'Fixed data'!$C$7</f>
        <v>-8.8888888888888898E-7</v>
      </c>
      <c r="AK42" s="35">
        <f>$Q$28/'Fixed data'!$C$7</f>
        <v>-8.8888888888888898E-7</v>
      </c>
      <c r="AL42" s="35">
        <f>$Q$28/'Fixed data'!$C$7</f>
        <v>-8.8888888888888898E-7</v>
      </c>
      <c r="AM42" s="35">
        <f>$Q$28/'Fixed data'!$C$7</f>
        <v>-8.8888888888888898E-7</v>
      </c>
      <c r="AN42" s="35">
        <f>$Q$28/'Fixed data'!$C$7</f>
        <v>-8.8888888888888898E-7</v>
      </c>
      <c r="AO42" s="35">
        <f>$Q$28/'Fixed data'!$C$7</f>
        <v>-8.8888888888888898E-7</v>
      </c>
      <c r="AP42" s="35">
        <f>$Q$28/'Fixed data'!$C$7</f>
        <v>-8.8888888888888898E-7</v>
      </c>
      <c r="AQ42" s="35">
        <f>$Q$28/'Fixed data'!$C$7</f>
        <v>-8.8888888888888898E-7</v>
      </c>
      <c r="AR42" s="35">
        <f>$Q$28/'Fixed data'!$C$7</f>
        <v>-8.8888888888888898E-7</v>
      </c>
      <c r="AS42" s="35">
        <f>$Q$28/'Fixed data'!$C$7</f>
        <v>-8.8888888888888898E-7</v>
      </c>
      <c r="AT42" s="35">
        <f>$Q$28/'Fixed data'!$C$7</f>
        <v>-8.8888888888888898E-7</v>
      </c>
      <c r="AU42" s="35">
        <f>$Q$28/'Fixed data'!$C$7</f>
        <v>-8.8888888888888898E-7</v>
      </c>
      <c r="AV42" s="35">
        <f>$Q$28/'Fixed data'!$C$7</f>
        <v>-8.8888888888888898E-7</v>
      </c>
      <c r="AW42" s="35">
        <f>$Q$28/'Fixed data'!$C$7</f>
        <v>-8.8888888888888898E-7</v>
      </c>
      <c r="AX42" s="35">
        <f>$Q$28/'Fixed data'!$C$7</f>
        <v>-8.8888888888888898E-7</v>
      </c>
      <c r="AY42" s="35">
        <f>$Q$28/'Fixed data'!$C$7</f>
        <v>-8.8888888888888898E-7</v>
      </c>
      <c r="AZ42" s="35">
        <f>$Q$28/'Fixed data'!$C$7</f>
        <v>-8.8888888888888898E-7</v>
      </c>
      <c r="BA42" s="35">
        <f>$Q$28/'Fixed data'!$C$7</f>
        <v>-8.8888888888888898E-7</v>
      </c>
      <c r="BB42" s="35">
        <f>$Q$28/'Fixed data'!$C$7</f>
        <v>-8.8888888888888898E-7</v>
      </c>
      <c r="BC42" s="35">
        <f>$Q$28/'Fixed data'!$C$7</f>
        <v>-8.8888888888888898E-7</v>
      </c>
      <c r="BD42" s="35">
        <f>$Q$28/'Fixed data'!$C$7</f>
        <v>-8.8888888888888898E-7</v>
      </c>
    </row>
    <row r="43" spans="1:57" ht="16.5" hidden="1" customHeight="1" outlineLevel="1" x14ac:dyDescent="0.35">
      <c r="A43" s="117"/>
      <c r="B43" s="9" t="s">
        <v>114</v>
      </c>
      <c r="C43" s="11" t="s">
        <v>136</v>
      </c>
      <c r="D43" s="9" t="s">
        <v>40</v>
      </c>
      <c r="F43" s="35"/>
      <c r="G43" s="35"/>
      <c r="H43" s="35"/>
      <c r="I43" s="35"/>
      <c r="J43" s="35"/>
      <c r="K43" s="35"/>
      <c r="L43" s="35"/>
      <c r="M43" s="35"/>
      <c r="N43" s="35"/>
      <c r="O43" s="35"/>
      <c r="P43" s="35"/>
      <c r="Q43" s="35"/>
      <c r="R43" s="35"/>
      <c r="S43" s="35">
        <f>$R$28/'Fixed data'!$C$7</f>
        <v>-8.8888888888888898E-7</v>
      </c>
      <c r="T43" s="35">
        <f>$R$28/'Fixed data'!$C$7</f>
        <v>-8.8888888888888898E-7</v>
      </c>
      <c r="U43" s="35">
        <f>$R$28/'Fixed data'!$C$7</f>
        <v>-8.8888888888888898E-7</v>
      </c>
      <c r="V43" s="35">
        <f>$R$28/'Fixed data'!$C$7</f>
        <v>-8.8888888888888898E-7</v>
      </c>
      <c r="W43" s="35">
        <f>$R$28/'Fixed data'!$C$7</f>
        <v>-8.8888888888888898E-7</v>
      </c>
      <c r="X43" s="35">
        <f>$R$28/'Fixed data'!$C$7</f>
        <v>-8.8888888888888898E-7</v>
      </c>
      <c r="Y43" s="35">
        <f>$R$28/'Fixed data'!$C$7</f>
        <v>-8.8888888888888898E-7</v>
      </c>
      <c r="Z43" s="35">
        <f>$R$28/'Fixed data'!$C$7</f>
        <v>-8.8888888888888898E-7</v>
      </c>
      <c r="AA43" s="35">
        <f>$R$28/'Fixed data'!$C$7</f>
        <v>-8.8888888888888898E-7</v>
      </c>
      <c r="AB43" s="35">
        <f>$R$28/'Fixed data'!$C$7</f>
        <v>-8.8888888888888898E-7</v>
      </c>
      <c r="AC43" s="35">
        <f>$R$28/'Fixed data'!$C$7</f>
        <v>-8.8888888888888898E-7</v>
      </c>
      <c r="AD43" s="35">
        <f>$R$28/'Fixed data'!$C$7</f>
        <v>-8.8888888888888898E-7</v>
      </c>
      <c r="AE43" s="35">
        <f>$R$28/'Fixed data'!$C$7</f>
        <v>-8.8888888888888898E-7</v>
      </c>
      <c r="AF43" s="35">
        <f>$R$28/'Fixed data'!$C$7</f>
        <v>-8.8888888888888898E-7</v>
      </c>
      <c r="AG43" s="35">
        <f>$R$28/'Fixed data'!$C$7</f>
        <v>-8.8888888888888898E-7</v>
      </c>
      <c r="AH43" s="35">
        <f>$R$28/'Fixed data'!$C$7</f>
        <v>-8.8888888888888898E-7</v>
      </c>
      <c r="AI43" s="35">
        <f>$R$28/'Fixed data'!$C$7</f>
        <v>-8.8888888888888898E-7</v>
      </c>
      <c r="AJ43" s="35">
        <f>$R$28/'Fixed data'!$C$7</f>
        <v>-8.8888888888888898E-7</v>
      </c>
      <c r="AK43" s="35">
        <f>$R$28/'Fixed data'!$C$7</f>
        <v>-8.8888888888888898E-7</v>
      </c>
      <c r="AL43" s="35">
        <f>$R$28/'Fixed data'!$C$7</f>
        <v>-8.8888888888888898E-7</v>
      </c>
      <c r="AM43" s="35">
        <f>$R$28/'Fixed data'!$C$7</f>
        <v>-8.8888888888888898E-7</v>
      </c>
      <c r="AN43" s="35">
        <f>$R$28/'Fixed data'!$C$7</f>
        <v>-8.8888888888888898E-7</v>
      </c>
      <c r="AO43" s="35">
        <f>$R$28/'Fixed data'!$C$7</f>
        <v>-8.8888888888888898E-7</v>
      </c>
      <c r="AP43" s="35">
        <f>$R$28/'Fixed data'!$C$7</f>
        <v>-8.8888888888888898E-7</v>
      </c>
      <c r="AQ43" s="35">
        <f>$R$28/'Fixed data'!$C$7</f>
        <v>-8.8888888888888898E-7</v>
      </c>
      <c r="AR43" s="35">
        <f>$R$28/'Fixed data'!$C$7</f>
        <v>-8.8888888888888898E-7</v>
      </c>
      <c r="AS43" s="35">
        <f>$R$28/'Fixed data'!$C$7</f>
        <v>-8.8888888888888898E-7</v>
      </c>
      <c r="AT43" s="35">
        <f>$R$28/'Fixed data'!$C$7</f>
        <v>-8.8888888888888898E-7</v>
      </c>
      <c r="AU43" s="35">
        <f>$R$28/'Fixed data'!$C$7</f>
        <v>-8.8888888888888898E-7</v>
      </c>
      <c r="AV43" s="35">
        <f>$R$28/'Fixed data'!$C$7</f>
        <v>-8.8888888888888898E-7</v>
      </c>
      <c r="AW43" s="35">
        <f>$R$28/'Fixed data'!$C$7</f>
        <v>-8.8888888888888898E-7</v>
      </c>
      <c r="AX43" s="35">
        <f>$R$28/'Fixed data'!$C$7</f>
        <v>-8.8888888888888898E-7</v>
      </c>
      <c r="AY43" s="35">
        <f>$R$28/'Fixed data'!$C$7</f>
        <v>-8.8888888888888898E-7</v>
      </c>
      <c r="AZ43" s="35">
        <f>$R$28/'Fixed data'!$C$7</f>
        <v>-8.8888888888888898E-7</v>
      </c>
      <c r="BA43" s="35">
        <f>$R$28/'Fixed data'!$C$7</f>
        <v>-8.8888888888888898E-7</v>
      </c>
      <c r="BB43" s="35">
        <f>$R$28/'Fixed data'!$C$7</f>
        <v>-8.8888888888888898E-7</v>
      </c>
      <c r="BC43" s="35">
        <f>$R$28/'Fixed data'!$C$7</f>
        <v>-8.8888888888888898E-7</v>
      </c>
      <c r="BD43" s="35">
        <f>$R$28/'Fixed data'!$C$7</f>
        <v>-8.8888888888888898E-7</v>
      </c>
    </row>
    <row r="44" spans="1:57" ht="16.5" hidden="1" customHeight="1" outlineLevel="1" x14ac:dyDescent="0.35">
      <c r="A44" s="117"/>
      <c r="B44" s="9" t="s">
        <v>115</v>
      </c>
      <c r="C44" s="11" t="s">
        <v>137</v>
      </c>
      <c r="D44" s="9" t="s">
        <v>40</v>
      </c>
      <c r="F44" s="35"/>
      <c r="G44" s="35"/>
      <c r="H44" s="35"/>
      <c r="I44" s="35"/>
      <c r="J44" s="35"/>
      <c r="K44" s="35"/>
      <c r="L44" s="35"/>
      <c r="M44" s="35"/>
      <c r="N44" s="35"/>
      <c r="O44" s="35"/>
      <c r="P44" s="35"/>
      <c r="Q44" s="35"/>
      <c r="R44" s="35"/>
      <c r="S44" s="35"/>
      <c r="T44" s="35">
        <f>$S$28/'Fixed data'!$C$7</f>
        <v>-8.8888888888888898E-7</v>
      </c>
      <c r="U44" s="35">
        <f>$S$28/'Fixed data'!$C$7</f>
        <v>-8.8888888888888898E-7</v>
      </c>
      <c r="V44" s="35">
        <f>$S$28/'Fixed data'!$C$7</f>
        <v>-8.8888888888888898E-7</v>
      </c>
      <c r="W44" s="35">
        <f>$S$28/'Fixed data'!$C$7</f>
        <v>-8.8888888888888898E-7</v>
      </c>
      <c r="X44" s="35">
        <f>$S$28/'Fixed data'!$C$7</f>
        <v>-8.8888888888888898E-7</v>
      </c>
      <c r="Y44" s="35">
        <f>$S$28/'Fixed data'!$C$7</f>
        <v>-8.8888888888888898E-7</v>
      </c>
      <c r="Z44" s="35">
        <f>$S$28/'Fixed data'!$C$7</f>
        <v>-8.8888888888888898E-7</v>
      </c>
      <c r="AA44" s="35">
        <f>$S$28/'Fixed data'!$C$7</f>
        <v>-8.8888888888888898E-7</v>
      </c>
      <c r="AB44" s="35">
        <f>$S$28/'Fixed data'!$C$7</f>
        <v>-8.8888888888888898E-7</v>
      </c>
      <c r="AC44" s="35">
        <f>$S$28/'Fixed data'!$C$7</f>
        <v>-8.8888888888888898E-7</v>
      </c>
      <c r="AD44" s="35">
        <f>$S$28/'Fixed data'!$C$7</f>
        <v>-8.8888888888888898E-7</v>
      </c>
      <c r="AE44" s="35">
        <f>$S$28/'Fixed data'!$C$7</f>
        <v>-8.8888888888888898E-7</v>
      </c>
      <c r="AF44" s="35">
        <f>$S$28/'Fixed data'!$C$7</f>
        <v>-8.8888888888888898E-7</v>
      </c>
      <c r="AG44" s="35">
        <f>$S$28/'Fixed data'!$C$7</f>
        <v>-8.8888888888888898E-7</v>
      </c>
      <c r="AH44" s="35">
        <f>$S$28/'Fixed data'!$C$7</f>
        <v>-8.8888888888888898E-7</v>
      </c>
      <c r="AI44" s="35">
        <f>$S$28/'Fixed data'!$C$7</f>
        <v>-8.8888888888888898E-7</v>
      </c>
      <c r="AJ44" s="35">
        <f>$S$28/'Fixed data'!$C$7</f>
        <v>-8.8888888888888898E-7</v>
      </c>
      <c r="AK44" s="35">
        <f>$S$28/'Fixed data'!$C$7</f>
        <v>-8.8888888888888898E-7</v>
      </c>
      <c r="AL44" s="35">
        <f>$S$28/'Fixed data'!$C$7</f>
        <v>-8.8888888888888898E-7</v>
      </c>
      <c r="AM44" s="35">
        <f>$S$28/'Fixed data'!$C$7</f>
        <v>-8.8888888888888898E-7</v>
      </c>
      <c r="AN44" s="35">
        <f>$S$28/'Fixed data'!$C$7</f>
        <v>-8.8888888888888898E-7</v>
      </c>
      <c r="AO44" s="35">
        <f>$S$28/'Fixed data'!$C$7</f>
        <v>-8.8888888888888898E-7</v>
      </c>
      <c r="AP44" s="35">
        <f>$S$28/'Fixed data'!$C$7</f>
        <v>-8.8888888888888898E-7</v>
      </c>
      <c r="AQ44" s="35">
        <f>$S$28/'Fixed data'!$C$7</f>
        <v>-8.8888888888888898E-7</v>
      </c>
      <c r="AR44" s="35">
        <f>$S$28/'Fixed data'!$C$7</f>
        <v>-8.8888888888888898E-7</v>
      </c>
      <c r="AS44" s="35">
        <f>$S$28/'Fixed data'!$C$7</f>
        <v>-8.8888888888888898E-7</v>
      </c>
      <c r="AT44" s="35">
        <f>$S$28/'Fixed data'!$C$7</f>
        <v>-8.8888888888888898E-7</v>
      </c>
      <c r="AU44" s="35">
        <f>$S$28/'Fixed data'!$C$7</f>
        <v>-8.8888888888888898E-7</v>
      </c>
      <c r="AV44" s="35">
        <f>$S$28/'Fixed data'!$C$7</f>
        <v>-8.8888888888888898E-7</v>
      </c>
      <c r="AW44" s="35">
        <f>$S$28/'Fixed data'!$C$7</f>
        <v>-8.8888888888888898E-7</v>
      </c>
      <c r="AX44" s="35">
        <f>$S$28/'Fixed data'!$C$7</f>
        <v>-8.8888888888888898E-7</v>
      </c>
      <c r="AY44" s="35">
        <f>$S$28/'Fixed data'!$C$7</f>
        <v>-8.8888888888888898E-7</v>
      </c>
      <c r="AZ44" s="35">
        <f>$S$28/'Fixed data'!$C$7</f>
        <v>-8.8888888888888898E-7</v>
      </c>
      <c r="BA44" s="35">
        <f>$S$28/'Fixed data'!$C$7</f>
        <v>-8.8888888888888898E-7</v>
      </c>
      <c r="BB44" s="35">
        <f>$S$28/'Fixed data'!$C$7</f>
        <v>-8.8888888888888898E-7</v>
      </c>
      <c r="BC44" s="35">
        <f>$S$28/'Fixed data'!$C$7</f>
        <v>-8.8888888888888898E-7</v>
      </c>
      <c r="BD44" s="35">
        <f>$S$28/'Fixed data'!$C$7</f>
        <v>-8.8888888888888898E-7</v>
      </c>
    </row>
    <row r="45" spans="1:57" ht="16.5" hidden="1" customHeight="1" outlineLevel="1" x14ac:dyDescent="0.35">
      <c r="A45" s="117"/>
      <c r="B45" s="9" t="s">
        <v>116</v>
      </c>
      <c r="C45" s="11" t="s">
        <v>138</v>
      </c>
      <c r="D45" s="9" t="s">
        <v>40</v>
      </c>
      <c r="F45" s="35"/>
      <c r="G45" s="35"/>
      <c r="H45" s="35"/>
      <c r="I45" s="35"/>
      <c r="J45" s="35"/>
      <c r="K45" s="35"/>
      <c r="L45" s="35"/>
      <c r="M45" s="35"/>
      <c r="N45" s="35"/>
      <c r="O45" s="35"/>
      <c r="P45" s="35"/>
      <c r="Q45" s="35"/>
      <c r="R45" s="35"/>
      <c r="S45" s="35"/>
      <c r="T45" s="35"/>
      <c r="U45" s="35">
        <f>$T$28/'Fixed data'!$C$7</f>
        <v>-8.8888888888888898E-7</v>
      </c>
      <c r="V45" s="35">
        <f>$T$28/'Fixed data'!$C$7</f>
        <v>-8.8888888888888898E-7</v>
      </c>
      <c r="W45" s="35">
        <f>$T$28/'Fixed data'!$C$7</f>
        <v>-8.8888888888888898E-7</v>
      </c>
      <c r="X45" s="35">
        <f>$T$28/'Fixed data'!$C$7</f>
        <v>-8.8888888888888898E-7</v>
      </c>
      <c r="Y45" s="35">
        <f>$T$28/'Fixed data'!$C$7</f>
        <v>-8.8888888888888898E-7</v>
      </c>
      <c r="Z45" s="35">
        <f>$T$28/'Fixed data'!$C$7</f>
        <v>-8.8888888888888898E-7</v>
      </c>
      <c r="AA45" s="35">
        <f>$T$28/'Fixed data'!$C$7</f>
        <v>-8.8888888888888898E-7</v>
      </c>
      <c r="AB45" s="35">
        <f>$T$28/'Fixed data'!$C$7</f>
        <v>-8.8888888888888898E-7</v>
      </c>
      <c r="AC45" s="35">
        <f>$T$28/'Fixed data'!$C$7</f>
        <v>-8.8888888888888898E-7</v>
      </c>
      <c r="AD45" s="35">
        <f>$T$28/'Fixed data'!$C$7</f>
        <v>-8.8888888888888898E-7</v>
      </c>
      <c r="AE45" s="35">
        <f>$T$28/'Fixed data'!$C$7</f>
        <v>-8.8888888888888898E-7</v>
      </c>
      <c r="AF45" s="35">
        <f>$T$28/'Fixed data'!$C$7</f>
        <v>-8.8888888888888898E-7</v>
      </c>
      <c r="AG45" s="35">
        <f>$T$28/'Fixed data'!$C$7</f>
        <v>-8.8888888888888898E-7</v>
      </c>
      <c r="AH45" s="35">
        <f>$T$28/'Fixed data'!$C$7</f>
        <v>-8.8888888888888898E-7</v>
      </c>
      <c r="AI45" s="35">
        <f>$T$28/'Fixed data'!$C$7</f>
        <v>-8.8888888888888898E-7</v>
      </c>
      <c r="AJ45" s="35">
        <f>$T$28/'Fixed data'!$C$7</f>
        <v>-8.8888888888888898E-7</v>
      </c>
      <c r="AK45" s="35">
        <f>$T$28/'Fixed data'!$C$7</f>
        <v>-8.8888888888888898E-7</v>
      </c>
      <c r="AL45" s="35">
        <f>$T$28/'Fixed data'!$C$7</f>
        <v>-8.8888888888888898E-7</v>
      </c>
      <c r="AM45" s="35">
        <f>$T$28/'Fixed data'!$C$7</f>
        <v>-8.8888888888888898E-7</v>
      </c>
      <c r="AN45" s="35">
        <f>$T$28/'Fixed data'!$C$7</f>
        <v>-8.8888888888888898E-7</v>
      </c>
      <c r="AO45" s="35">
        <f>$T$28/'Fixed data'!$C$7</f>
        <v>-8.8888888888888898E-7</v>
      </c>
      <c r="AP45" s="35">
        <f>$T$28/'Fixed data'!$C$7</f>
        <v>-8.8888888888888898E-7</v>
      </c>
      <c r="AQ45" s="35">
        <f>$T$28/'Fixed data'!$C$7</f>
        <v>-8.8888888888888898E-7</v>
      </c>
      <c r="AR45" s="35">
        <f>$T$28/'Fixed data'!$C$7</f>
        <v>-8.8888888888888898E-7</v>
      </c>
      <c r="AS45" s="35">
        <f>$T$28/'Fixed data'!$C$7</f>
        <v>-8.8888888888888898E-7</v>
      </c>
      <c r="AT45" s="35">
        <f>$T$28/'Fixed data'!$C$7</f>
        <v>-8.8888888888888898E-7</v>
      </c>
      <c r="AU45" s="35">
        <f>$T$28/'Fixed data'!$C$7</f>
        <v>-8.8888888888888898E-7</v>
      </c>
      <c r="AV45" s="35">
        <f>$T$28/'Fixed data'!$C$7</f>
        <v>-8.8888888888888898E-7</v>
      </c>
      <c r="AW45" s="35">
        <f>$T$28/'Fixed data'!$C$7</f>
        <v>-8.8888888888888898E-7</v>
      </c>
      <c r="AX45" s="35">
        <f>$T$28/'Fixed data'!$C$7</f>
        <v>-8.8888888888888898E-7</v>
      </c>
      <c r="AY45" s="35">
        <f>$T$28/'Fixed data'!$C$7</f>
        <v>-8.8888888888888898E-7</v>
      </c>
      <c r="AZ45" s="35">
        <f>$T$28/'Fixed data'!$C$7</f>
        <v>-8.8888888888888898E-7</v>
      </c>
      <c r="BA45" s="35">
        <f>$T$28/'Fixed data'!$C$7</f>
        <v>-8.8888888888888898E-7</v>
      </c>
      <c r="BB45" s="35">
        <f>$T$28/'Fixed data'!$C$7</f>
        <v>-8.8888888888888898E-7</v>
      </c>
      <c r="BC45" s="35">
        <f>$T$28/'Fixed data'!$C$7</f>
        <v>-8.8888888888888898E-7</v>
      </c>
      <c r="BD45" s="35">
        <f>$T$28/'Fixed data'!$C$7</f>
        <v>-8.8888888888888898E-7</v>
      </c>
    </row>
    <row r="46" spans="1:57" ht="16.5" hidden="1" customHeight="1" outlineLevel="1" x14ac:dyDescent="0.35">
      <c r="A46" s="117"/>
      <c r="B46" s="9" t="s">
        <v>117</v>
      </c>
      <c r="C46" s="11" t="s">
        <v>139</v>
      </c>
      <c r="D46" s="9" t="s">
        <v>40</v>
      </c>
      <c r="F46" s="35"/>
      <c r="G46" s="35"/>
      <c r="H46" s="35"/>
      <c r="I46" s="35"/>
      <c r="J46" s="35"/>
      <c r="K46" s="35"/>
      <c r="L46" s="35"/>
      <c r="M46" s="35"/>
      <c r="N46" s="35"/>
      <c r="O46" s="35"/>
      <c r="P46" s="35"/>
      <c r="Q46" s="35"/>
      <c r="R46" s="35"/>
      <c r="S46" s="35"/>
      <c r="T46" s="35"/>
      <c r="U46" s="35"/>
      <c r="V46" s="35">
        <f>$U$28/'Fixed data'!$C$7</f>
        <v>-8.8888888888888898E-7</v>
      </c>
      <c r="W46" s="35">
        <f>$U$28/'Fixed data'!$C$7</f>
        <v>-8.8888888888888898E-7</v>
      </c>
      <c r="X46" s="35">
        <f>$U$28/'Fixed data'!$C$7</f>
        <v>-8.8888888888888898E-7</v>
      </c>
      <c r="Y46" s="35">
        <f>$U$28/'Fixed data'!$C$7</f>
        <v>-8.8888888888888898E-7</v>
      </c>
      <c r="Z46" s="35">
        <f>$U$28/'Fixed data'!$C$7</f>
        <v>-8.8888888888888898E-7</v>
      </c>
      <c r="AA46" s="35">
        <f>$U$28/'Fixed data'!$C$7</f>
        <v>-8.8888888888888898E-7</v>
      </c>
      <c r="AB46" s="35">
        <f>$U$28/'Fixed data'!$C$7</f>
        <v>-8.8888888888888898E-7</v>
      </c>
      <c r="AC46" s="35">
        <f>$U$28/'Fixed data'!$C$7</f>
        <v>-8.8888888888888898E-7</v>
      </c>
      <c r="AD46" s="35">
        <f>$U$28/'Fixed data'!$C$7</f>
        <v>-8.8888888888888898E-7</v>
      </c>
      <c r="AE46" s="35">
        <f>$U$28/'Fixed data'!$C$7</f>
        <v>-8.8888888888888898E-7</v>
      </c>
      <c r="AF46" s="35">
        <f>$U$28/'Fixed data'!$C$7</f>
        <v>-8.8888888888888898E-7</v>
      </c>
      <c r="AG46" s="35">
        <f>$U$28/'Fixed data'!$C$7</f>
        <v>-8.8888888888888898E-7</v>
      </c>
      <c r="AH46" s="35">
        <f>$U$28/'Fixed data'!$C$7</f>
        <v>-8.8888888888888898E-7</v>
      </c>
      <c r="AI46" s="35">
        <f>$U$28/'Fixed data'!$C$7</f>
        <v>-8.8888888888888898E-7</v>
      </c>
      <c r="AJ46" s="35">
        <f>$U$28/'Fixed data'!$C$7</f>
        <v>-8.8888888888888898E-7</v>
      </c>
      <c r="AK46" s="35">
        <f>$U$28/'Fixed data'!$C$7</f>
        <v>-8.8888888888888898E-7</v>
      </c>
      <c r="AL46" s="35">
        <f>$U$28/'Fixed data'!$C$7</f>
        <v>-8.8888888888888898E-7</v>
      </c>
      <c r="AM46" s="35">
        <f>$U$28/'Fixed data'!$C$7</f>
        <v>-8.8888888888888898E-7</v>
      </c>
      <c r="AN46" s="35">
        <f>$U$28/'Fixed data'!$C$7</f>
        <v>-8.8888888888888898E-7</v>
      </c>
      <c r="AO46" s="35">
        <f>$U$28/'Fixed data'!$C$7</f>
        <v>-8.8888888888888898E-7</v>
      </c>
      <c r="AP46" s="35">
        <f>$U$28/'Fixed data'!$C$7</f>
        <v>-8.8888888888888898E-7</v>
      </c>
      <c r="AQ46" s="35">
        <f>$U$28/'Fixed data'!$C$7</f>
        <v>-8.8888888888888898E-7</v>
      </c>
      <c r="AR46" s="35">
        <f>$U$28/'Fixed data'!$C$7</f>
        <v>-8.8888888888888898E-7</v>
      </c>
      <c r="AS46" s="35">
        <f>$U$28/'Fixed data'!$C$7</f>
        <v>-8.8888888888888898E-7</v>
      </c>
      <c r="AT46" s="35">
        <f>$U$28/'Fixed data'!$C$7</f>
        <v>-8.8888888888888898E-7</v>
      </c>
      <c r="AU46" s="35">
        <f>$U$28/'Fixed data'!$C$7</f>
        <v>-8.8888888888888898E-7</v>
      </c>
      <c r="AV46" s="35">
        <f>$U$28/'Fixed data'!$C$7</f>
        <v>-8.8888888888888898E-7</v>
      </c>
      <c r="AW46" s="35">
        <f>$U$28/'Fixed data'!$C$7</f>
        <v>-8.8888888888888898E-7</v>
      </c>
      <c r="AX46" s="35">
        <f>$U$28/'Fixed data'!$C$7</f>
        <v>-8.8888888888888898E-7</v>
      </c>
      <c r="AY46" s="35">
        <f>$U$28/'Fixed data'!$C$7</f>
        <v>-8.8888888888888898E-7</v>
      </c>
      <c r="AZ46" s="35">
        <f>$U$28/'Fixed data'!$C$7</f>
        <v>-8.8888888888888898E-7</v>
      </c>
      <c r="BA46" s="35">
        <f>$U$28/'Fixed data'!$C$7</f>
        <v>-8.8888888888888898E-7</v>
      </c>
      <c r="BB46" s="35">
        <f>$U$28/'Fixed data'!$C$7</f>
        <v>-8.8888888888888898E-7</v>
      </c>
      <c r="BC46" s="35">
        <f>$U$28/'Fixed data'!$C$7</f>
        <v>-8.8888888888888898E-7</v>
      </c>
      <c r="BD46" s="35">
        <f>$U$28/'Fixed data'!$C$7</f>
        <v>-8.8888888888888898E-7</v>
      </c>
    </row>
    <row r="47" spans="1:57" ht="16.5" hidden="1" customHeight="1" outlineLevel="1" x14ac:dyDescent="0.35">
      <c r="A47" s="117"/>
      <c r="B47" s="9" t="s">
        <v>118</v>
      </c>
      <c r="C47" s="11" t="s">
        <v>140</v>
      </c>
      <c r="D47" s="9" t="s">
        <v>40</v>
      </c>
      <c r="F47" s="35"/>
      <c r="G47" s="35"/>
      <c r="H47" s="35"/>
      <c r="I47" s="35"/>
      <c r="J47" s="35"/>
      <c r="K47" s="35"/>
      <c r="L47" s="35"/>
      <c r="M47" s="35"/>
      <c r="N47" s="35"/>
      <c r="O47" s="35"/>
      <c r="P47" s="35"/>
      <c r="Q47" s="35"/>
      <c r="R47" s="35"/>
      <c r="S47" s="35"/>
      <c r="T47" s="35"/>
      <c r="U47" s="35"/>
      <c r="V47" s="35"/>
      <c r="W47" s="35">
        <f>$V$28/'Fixed data'!$C$7</f>
        <v>-8.8888888888888898E-7</v>
      </c>
      <c r="X47" s="35">
        <f>$V$28/'Fixed data'!$C$7</f>
        <v>-8.8888888888888898E-7</v>
      </c>
      <c r="Y47" s="35">
        <f>$V$28/'Fixed data'!$C$7</f>
        <v>-8.8888888888888898E-7</v>
      </c>
      <c r="Z47" s="35">
        <f>$V$28/'Fixed data'!$C$7</f>
        <v>-8.8888888888888898E-7</v>
      </c>
      <c r="AA47" s="35">
        <f>$V$28/'Fixed data'!$C$7</f>
        <v>-8.8888888888888898E-7</v>
      </c>
      <c r="AB47" s="35">
        <f>$V$28/'Fixed data'!$C$7</f>
        <v>-8.8888888888888898E-7</v>
      </c>
      <c r="AC47" s="35">
        <f>$V$28/'Fixed data'!$C$7</f>
        <v>-8.8888888888888898E-7</v>
      </c>
      <c r="AD47" s="35">
        <f>$V$28/'Fixed data'!$C$7</f>
        <v>-8.8888888888888898E-7</v>
      </c>
      <c r="AE47" s="35">
        <f>$V$28/'Fixed data'!$C$7</f>
        <v>-8.8888888888888898E-7</v>
      </c>
      <c r="AF47" s="35">
        <f>$V$28/'Fixed data'!$C$7</f>
        <v>-8.8888888888888898E-7</v>
      </c>
      <c r="AG47" s="35">
        <f>$V$28/'Fixed data'!$C$7</f>
        <v>-8.8888888888888898E-7</v>
      </c>
      <c r="AH47" s="35">
        <f>$V$28/'Fixed data'!$C$7</f>
        <v>-8.8888888888888898E-7</v>
      </c>
      <c r="AI47" s="35">
        <f>$V$28/'Fixed data'!$C$7</f>
        <v>-8.8888888888888898E-7</v>
      </c>
      <c r="AJ47" s="35">
        <f>$V$28/'Fixed data'!$C$7</f>
        <v>-8.8888888888888898E-7</v>
      </c>
      <c r="AK47" s="35">
        <f>$V$28/'Fixed data'!$C$7</f>
        <v>-8.8888888888888898E-7</v>
      </c>
      <c r="AL47" s="35">
        <f>$V$28/'Fixed data'!$C$7</f>
        <v>-8.8888888888888898E-7</v>
      </c>
      <c r="AM47" s="35">
        <f>$V$28/'Fixed data'!$C$7</f>
        <v>-8.8888888888888898E-7</v>
      </c>
      <c r="AN47" s="35">
        <f>$V$28/'Fixed data'!$C$7</f>
        <v>-8.8888888888888898E-7</v>
      </c>
      <c r="AO47" s="35">
        <f>$V$28/'Fixed data'!$C$7</f>
        <v>-8.8888888888888898E-7</v>
      </c>
      <c r="AP47" s="35">
        <f>$V$28/'Fixed data'!$C$7</f>
        <v>-8.8888888888888898E-7</v>
      </c>
      <c r="AQ47" s="35">
        <f>$V$28/'Fixed data'!$C$7</f>
        <v>-8.8888888888888898E-7</v>
      </c>
      <c r="AR47" s="35">
        <f>$V$28/'Fixed data'!$C$7</f>
        <v>-8.8888888888888898E-7</v>
      </c>
      <c r="AS47" s="35">
        <f>$V$28/'Fixed data'!$C$7</f>
        <v>-8.8888888888888898E-7</v>
      </c>
      <c r="AT47" s="35">
        <f>$V$28/'Fixed data'!$C$7</f>
        <v>-8.8888888888888898E-7</v>
      </c>
      <c r="AU47" s="35">
        <f>$V$28/'Fixed data'!$C$7</f>
        <v>-8.8888888888888898E-7</v>
      </c>
      <c r="AV47" s="35">
        <f>$V$28/'Fixed data'!$C$7</f>
        <v>-8.8888888888888898E-7</v>
      </c>
      <c r="AW47" s="35">
        <f>$V$28/'Fixed data'!$C$7</f>
        <v>-8.8888888888888898E-7</v>
      </c>
      <c r="AX47" s="35">
        <f>$V$28/'Fixed data'!$C$7</f>
        <v>-8.8888888888888898E-7</v>
      </c>
      <c r="AY47" s="35">
        <f>$V$28/'Fixed data'!$C$7</f>
        <v>-8.8888888888888898E-7</v>
      </c>
      <c r="AZ47" s="35">
        <f>$V$28/'Fixed data'!$C$7</f>
        <v>-8.8888888888888898E-7</v>
      </c>
      <c r="BA47" s="35">
        <f>$V$28/'Fixed data'!$C$7</f>
        <v>-8.8888888888888898E-7</v>
      </c>
      <c r="BB47" s="35">
        <f>$V$28/'Fixed data'!$C$7</f>
        <v>-8.8888888888888898E-7</v>
      </c>
      <c r="BC47" s="35">
        <f>$V$28/'Fixed data'!$C$7</f>
        <v>-8.8888888888888898E-7</v>
      </c>
      <c r="BD47" s="35">
        <f>$V$28/'Fixed data'!$C$7</f>
        <v>-8.8888888888888898E-7</v>
      </c>
    </row>
    <row r="48" spans="1:57" ht="16.5" hidden="1" customHeight="1" outlineLevel="1" x14ac:dyDescent="0.35">
      <c r="A48" s="117"/>
      <c r="B48" s="9" t="s">
        <v>119</v>
      </c>
      <c r="C48" s="11" t="s">
        <v>141</v>
      </c>
      <c r="D48" s="9" t="s">
        <v>40</v>
      </c>
      <c r="F48" s="35"/>
      <c r="G48" s="35"/>
      <c r="H48" s="35"/>
      <c r="I48" s="35"/>
      <c r="J48" s="35"/>
      <c r="K48" s="35"/>
      <c r="L48" s="35"/>
      <c r="M48" s="35"/>
      <c r="N48" s="35"/>
      <c r="O48" s="35"/>
      <c r="P48" s="35"/>
      <c r="Q48" s="35"/>
      <c r="R48" s="35"/>
      <c r="S48" s="35"/>
      <c r="T48" s="35"/>
      <c r="U48" s="35"/>
      <c r="V48" s="35"/>
      <c r="W48" s="35"/>
      <c r="X48" s="35">
        <f>$W$28/'Fixed data'!$C$7</f>
        <v>-8.8888888888888898E-7</v>
      </c>
      <c r="Y48" s="35">
        <f>$W$28/'Fixed data'!$C$7</f>
        <v>-8.8888888888888898E-7</v>
      </c>
      <c r="Z48" s="35">
        <f>$W$28/'Fixed data'!$C$7</f>
        <v>-8.8888888888888898E-7</v>
      </c>
      <c r="AA48" s="35">
        <f>$W$28/'Fixed data'!$C$7</f>
        <v>-8.8888888888888898E-7</v>
      </c>
      <c r="AB48" s="35">
        <f>$W$28/'Fixed data'!$C$7</f>
        <v>-8.8888888888888898E-7</v>
      </c>
      <c r="AC48" s="35">
        <f>$W$28/'Fixed data'!$C$7</f>
        <v>-8.8888888888888898E-7</v>
      </c>
      <c r="AD48" s="35">
        <f>$W$28/'Fixed data'!$C$7</f>
        <v>-8.8888888888888898E-7</v>
      </c>
      <c r="AE48" s="35">
        <f>$W$28/'Fixed data'!$C$7</f>
        <v>-8.8888888888888898E-7</v>
      </c>
      <c r="AF48" s="35">
        <f>$W$28/'Fixed data'!$C$7</f>
        <v>-8.8888888888888898E-7</v>
      </c>
      <c r="AG48" s="35">
        <f>$W$28/'Fixed data'!$C$7</f>
        <v>-8.8888888888888898E-7</v>
      </c>
      <c r="AH48" s="35">
        <f>$W$28/'Fixed data'!$C$7</f>
        <v>-8.8888888888888898E-7</v>
      </c>
      <c r="AI48" s="35">
        <f>$W$28/'Fixed data'!$C$7</f>
        <v>-8.8888888888888898E-7</v>
      </c>
      <c r="AJ48" s="35">
        <f>$W$28/'Fixed data'!$C$7</f>
        <v>-8.8888888888888898E-7</v>
      </c>
      <c r="AK48" s="35">
        <f>$W$28/'Fixed data'!$C$7</f>
        <v>-8.8888888888888898E-7</v>
      </c>
      <c r="AL48" s="35">
        <f>$W$28/'Fixed data'!$C$7</f>
        <v>-8.8888888888888898E-7</v>
      </c>
      <c r="AM48" s="35">
        <f>$W$28/'Fixed data'!$C$7</f>
        <v>-8.8888888888888898E-7</v>
      </c>
      <c r="AN48" s="35">
        <f>$W$28/'Fixed data'!$C$7</f>
        <v>-8.8888888888888898E-7</v>
      </c>
      <c r="AO48" s="35">
        <f>$W$28/'Fixed data'!$C$7</f>
        <v>-8.8888888888888898E-7</v>
      </c>
      <c r="AP48" s="35">
        <f>$W$28/'Fixed data'!$C$7</f>
        <v>-8.8888888888888898E-7</v>
      </c>
      <c r="AQ48" s="35">
        <f>$W$28/'Fixed data'!$C$7</f>
        <v>-8.8888888888888898E-7</v>
      </c>
      <c r="AR48" s="35">
        <f>$W$28/'Fixed data'!$C$7</f>
        <v>-8.8888888888888898E-7</v>
      </c>
      <c r="AS48" s="35">
        <f>$W$28/'Fixed data'!$C$7</f>
        <v>-8.8888888888888898E-7</v>
      </c>
      <c r="AT48" s="35">
        <f>$W$28/'Fixed data'!$C$7</f>
        <v>-8.8888888888888898E-7</v>
      </c>
      <c r="AU48" s="35">
        <f>$W$28/'Fixed data'!$C$7</f>
        <v>-8.8888888888888898E-7</v>
      </c>
      <c r="AV48" s="35">
        <f>$W$28/'Fixed data'!$C$7</f>
        <v>-8.8888888888888898E-7</v>
      </c>
      <c r="AW48" s="35">
        <f>$W$28/'Fixed data'!$C$7</f>
        <v>-8.8888888888888898E-7</v>
      </c>
      <c r="AX48" s="35">
        <f>$W$28/'Fixed data'!$C$7</f>
        <v>-8.8888888888888898E-7</v>
      </c>
      <c r="AY48" s="35">
        <f>$W$28/'Fixed data'!$C$7</f>
        <v>-8.8888888888888898E-7</v>
      </c>
      <c r="AZ48" s="35">
        <f>$W$28/'Fixed data'!$C$7</f>
        <v>-8.8888888888888898E-7</v>
      </c>
      <c r="BA48" s="35">
        <f>$W$28/'Fixed data'!$C$7</f>
        <v>-8.8888888888888898E-7</v>
      </c>
      <c r="BB48" s="35">
        <f>$W$28/'Fixed data'!$C$7</f>
        <v>-8.8888888888888898E-7</v>
      </c>
      <c r="BC48" s="35">
        <f>$W$28/'Fixed data'!$C$7</f>
        <v>-8.8888888888888898E-7</v>
      </c>
      <c r="BD48" s="35">
        <f>$W$28/'Fixed data'!$C$7</f>
        <v>-8.8888888888888898E-7</v>
      </c>
    </row>
    <row r="49" spans="1:56" ht="16.5" hidden="1" customHeight="1" outlineLevel="1" x14ac:dyDescent="0.35">
      <c r="A49" s="117"/>
      <c r="B49" s="9" t="s">
        <v>120</v>
      </c>
      <c r="C49" s="11" t="s">
        <v>142</v>
      </c>
      <c r="D49" s="9" t="s">
        <v>40</v>
      </c>
      <c r="F49" s="35"/>
      <c r="G49" s="35"/>
      <c r="H49" s="35"/>
      <c r="I49" s="35"/>
      <c r="J49" s="35"/>
      <c r="K49" s="35"/>
      <c r="L49" s="35"/>
      <c r="M49" s="35"/>
      <c r="N49" s="35"/>
      <c r="O49" s="35"/>
      <c r="P49" s="35"/>
      <c r="Q49" s="35"/>
      <c r="R49" s="35"/>
      <c r="S49" s="35"/>
      <c r="T49" s="35"/>
      <c r="U49" s="35"/>
      <c r="V49" s="35"/>
      <c r="W49" s="35"/>
      <c r="X49" s="35"/>
      <c r="Y49" s="35">
        <f>$X$28/'Fixed data'!$C$7</f>
        <v>-8.8888888888888898E-7</v>
      </c>
      <c r="Z49" s="35">
        <f>$X$28/'Fixed data'!$C$7</f>
        <v>-8.8888888888888898E-7</v>
      </c>
      <c r="AA49" s="35">
        <f>$X$28/'Fixed data'!$C$7</f>
        <v>-8.8888888888888898E-7</v>
      </c>
      <c r="AB49" s="35">
        <f>$X$28/'Fixed data'!$C$7</f>
        <v>-8.8888888888888898E-7</v>
      </c>
      <c r="AC49" s="35">
        <f>$X$28/'Fixed data'!$C$7</f>
        <v>-8.8888888888888898E-7</v>
      </c>
      <c r="AD49" s="35">
        <f>$X$28/'Fixed data'!$C$7</f>
        <v>-8.8888888888888898E-7</v>
      </c>
      <c r="AE49" s="35">
        <f>$X$28/'Fixed data'!$C$7</f>
        <v>-8.8888888888888898E-7</v>
      </c>
      <c r="AF49" s="35">
        <f>$X$28/'Fixed data'!$C$7</f>
        <v>-8.8888888888888898E-7</v>
      </c>
      <c r="AG49" s="35">
        <f>$X$28/'Fixed data'!$C$7</f>
        <v>-8.8888888888888898E-7</v>
      </c>
      <c r="AH49" s="35">
        <f>$X$28/'Fixed data'!$C$7</f>
        <v>-8.8888888888888898E-7</v>
      </c>
      <c r="AI49" s="35">
        <f>$X$28/'Fixed data'!$C$7</f>
        <v>-8.8888888888888898E-7</v>
      </c>
      <c r="AJ49" s="35">
        <f>$X$28/'Fixed data'!$C$7</f>
        <v>-8.8888888888888898E-7</v>
      </c>
      <c r="AK49" s="35">
        <f>$X$28/'Fixed data'!$C$7</f>
        <v>-8.8888888888888898E-7</v>
      </c>
      <c r="AL49" s="35">
        <f>$X$28/'Fixed data'!$C$7</f>
        <v>-8.8888888888888898E-7</v>
      </c>
      <c r="AM49" s="35">
        <f>$X$28/'Fixed data'!$C$7</f>
        <v>-8.8888888888888898E-7</v>
      </c>
      <c r="AN49" s="35">
        <f>$X$28/'Fixed data'!$C$7</f>
        <v>-8.8888888888888898E-7</v>
      </c>
      <c r="AO49" s="35">
        <f>$X$28/'Fixed data'!$C$7</f>
        <v>-8.8888888888888898E-7</v>
      </c>
      <c r="AP49" s="35">
        <f>$X$28/'Fixed data'!$C$7</f>
        <v>-8.8888888888888898E-7</v>
      </c>
      <c r="AQ49" s="35">
        <f>$X$28/'Fixed data'!$C$7</f>
        <v>-8.8888888888888898E-7</v>
      </c>
      <c r="AR49" s="35">
        <f>$X$28/'Fixed data'!$C$7</f>
        <v>-8.8888888888888898E-7</v>
      </c>
      <c r="AS49" s="35">
        <f>$X$28/'Fixed data'!$C$7</f>
        <v>-8.8888888888888898E-7</v>
      </c>
      <c r="AT49" s="35">
        <f>$X$28/'Fixed data'!$C$7</f>
        <v>-8.8888888888888898E-7</v>
      </c>
      <c r="AU49" s="35">
        <f>$X$28/'Fixed data'!$C$7</f>
        <v>-8.8888888888888898E-7</v>
      </c>
      <c r="AV49" s="35">
        <f>$X$28/'Fixed data'!$C$7</f>
        <v>-8.8888888888888898E-7</v>
      </c>
      <c r="AW49" s="35">
        <f>$X$28/'Fixed data'!$C$7</f>
        <v>-8.8888888888888898E-7</v>
      </c>
      <c r="AX49" s="35">
        <f>$X$28/'Fixed data'!$C$7</f>
        <v>-8.8888888888888898E-7</v>
      </c>
      <c r="AY49" s="35">
        <f>$X$28/'Fixed data'!$C$7</f>
        <v>-8.8888888888888898E-7</v>
      </c>
      <c r="AZ49" s="35">
        <f>$X$28/'Fixed data'!$C$7</f>
        <v>-8.8888888888888898E-7</v>
      </c>
      <c r="BA49" s="35">
        <f>$X$28/'Fixed data'!$C$7</f>
        <v>-8.8888888888888898E-7</v>
      </c>
      <c r="BB49" s="35">
        <f>$X$28/'Fixed data'!$C$7</f>
        <v>-8.8888888888888898E-7</v>
      </c>
      <c r="BC49" s="35">
        <f>$X$28/'Fixed data'!$C$7</f>
        <v>-8.8888888888888898E-7</v>
      </c>
      <c r="BD49" s="35">
        <f>$X$28/'Fixed data'!$C$7</f>
        <v>-8.8888888888888898E-7</v>
      </c>
    </row>
    <row r="50" spans="1:56" ht="16.5" hidden="1" customHeight="1" outlineLevel="1" x14ac:dyDescent="0.35">
      <c r="A50" s="117"/>
      <c r="B50" s="9" t="s">
        <v>121</v>
      </c>
      <c r="C50" s="11" t="s">
        <v>143</v>
      </c>
      <c r="D50" s="9" t="s">
        <v>40</v>
      </c>
      <c r="F50" s="35"/>
      <c r="G50" s="35"/>
      <c r="H50" s="35"/>
      <c r="I50" s="35"/>
      <c r="J50" s="35"/>
      <c r="K50" s="35"/>
      <c r="L50" s="35"/>
      <c r="M50" s="35"/>
      <c r="N50" s="35"/>
      <c r="O50" s="35"/>
      <c r="P50" s="35"/>
      <c r="Q50" s="35"/>
      <c r="R50" s="35"/>
      <c r="S50" s="35"/>
      <c r="T50" s="35"/>
      <c r="U50" s="35"/>
      <c r="V50" s="35"/>
      <c r="W50" s="35"/>
      <c r="X50" s="35"/>
      <c r="Y50" s="35"/>
      <c r="Z50" s="35">
        <f>$Y$28/'Fixed data'!$C$7</f>
        <v>-8.8888888888888898E-7</v>
      </c>
      <c r="AA50" s="35">
        <f>$Y$28/'Fixed data'!$C$7</f>
        <v>-8.8888888888888898E-7</v>
      </c>
      <c r="AB50" s="35">
        <f>$Y$28/'Fixed data'!$C$7</f>
        <v>-8.8888888888888898E-7</v>
      </c>
      <c r="AC50" s="35">
        <f>$Y$28/'Fixed data'!$C$7</f>
        <v>-8.8888888888888898E-7</v>
      </c>
      <c r="AD50" s="35">
        <f>$Y$28/'Fixed data'!$C$7</f>
        <v>-8.8888888888888898E-7</v>
      </c>
      <c r="AE50" s="35">
        <f>$Y$28/'Fixed data'!$C$7</f>
        <v>-8.8888888888888898E-7</v>
      </c>
      <c r="AF50" s="35">
        <f>$Y$28/'Fixed data'!$C$7</f>
        <v>-8.8888888888888898E-7</v>
      </c>
      <c r="AG50" s="35">
        <f>$Y$28/'Fixed data'!$C$7</f>
        <v>-8.8888888888888898E-7</v>
      </c>
      <c r="AH50" s="35">
        <f>$Y$28/'Fixed data'!$C$7</f>
        <v>-8.8888888888888898E-7</v>
      </c>
      <c r="AI50" s="35">
        <f>$Y$28/'Fixed data'!$C$7</f>
        <v>-8.8888888888888898E-7</v>
      </c>
      <c r="AJ50" s="35">
        <f>$Y$28/'Fixed data'!$C$7</f>
        <v>-8.8888888888888898E-7</v>
      </c>
      <c r="AK50" s="35">
        <f>$Y$28/'Fixed data'!$C$7</f>
        <v>-8.8888888888888898E-7</v>
      </c>
      <c r="AL50" s="35">
        <f>$Y$28/'Fixed data'!$C$7</f>
        <v>-8.8888888888888898E-7</v>
      </c>
      <c r="AM50" s="35">
        <f>$Y$28/'Fixed data'!$C$7</f>
        <v>-8.8888888888888898E-7</v>
      </c>
      <c r="AN50" s="35">
        <f>$Y$28/'Fixed data'!$C$7</f>
        <v>-8.8888888888888898E-7</v>
      </c>
      <c r="AO50" s="35">
        <f>$Y$28/'Fixed data'!$C$7</f>
        <v>-8.8888888888888898E-7</v>
      </c>
      <c r="AP50" s="35">
        <f>$Y$28/'Fixed data'!$C$7</f>
        <v>-8.8888888888888898E-7</v>
      </c>
      <c r="AQ50" s="35">
        <f>$Y$28/'Fixed data'!$C$7</f>
        <v>-8.8888888888888898E-7</v>
      </c>
      <c r="AR50" s="35">
        <f>$Y$28/'Fixed data'!$C$7</f>
        <v>-8.8888888888888898E-7</v>
      </c>
      <c r="AS50" s="35">
        <f>$Y$28/'Fixed data'!$C$7</f>
        <v>-8.8888888888888898E-7</v>
      </c>
      <c r="AT50" s="35">
        <f>$Y$28/'Fixed data'!$C$7</f>
        <v>-8.8888888888888898E-7</v>
      </c>
      <c r="AU50" s="35">
        <f>$Y$28/'Fixed data'!$C$7</f>
        <v>-8.8888888888888898E-7</v>
      </c>
      <c r="AV50" s="35">
        <f>$Y$28/'Fixed data'!$C$7</f>
        <v>-8.8888888888888898E-7</v>
      </c>
      <c r="AW50" s="35">
        <f>$Y$28/'Fixed data'!$C$7</f>
        <v>-8.8888888888888898E-7</v>
      </c>
      <c r="AX50" s="35">
        <f>$Y$28/'Fixed data'!$C$7</f>
        <v>-8.8888888888888898E-7</v>
      </c>
      <c r="AY50" s="35">
        <f>$Y$28/'Fixed data'!$C$7</f>
        <v>-8.8888888888888898E-7</v>
      </c>
      <c r="AZ50" s="35">
        <f>$Y$28/'Fixed data'!$C$7</f>
        <v>-8.8888888888888898E-7</v>
      </c>
      <c r="BA50" s="35">
        <f>$Y$28/'Fixed data'!$C$7</f>
        <v>-8.8888888888888898E-7</v>
      </c>
      <c r="BB50" s="35">
        <f>$Y$28/'Fixed data'!$C$7</f>
        <v>-8.8888888888888898E-7</v>
      </c>
      <c r="BC50" s="35">
        <f>$Y$28/'Fixed data'!$C$7</f>
        <v>-8.8888888888888898E-7</v>
      </c>
      <c r="BD50" s="35">
        <f>$Y$28/'Fixed data'!$C$7</f>
        <v>-8.8888888888888898E-7</v>
      </c>
    </row>
    <row r="51" spans="1:56" ht="16.5" hidden="1" customHeight="1" outlineLevel="1" x14ac:dyDescent="0.35">
      <c r="A51" s="117"/>
      <c r="B51" s="9" t="s">
        <v>122</v>
      </c>
      <c r="C51" s="11" t="s">
        <v>144</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-8.8888888888888898E-7</v>
      </c>
      <c r="AB51" s="35">
        <f>$Z$28/'Fixed data'!$C$7</f>
        <v>-8.8888888888888898E-7</v>
      </c>
      <c r="AC51" s="35">
        <f>$Z$28/'Fixed data'!$C$7</f>
        <v>-8.8888888888888898E-7</v>
      </c>
      <c r="AD51" s="35">
        <f>$Z$28/'Fixed data'!$C$7</f>
        <v>-8.8888888888888898E-7</v>
      </c>
      <c r="AE51" s="35">
        <f>$Z$28/'Fixed data'!$C$7</f>
        <v>-8.8888888888888898E-7</v>
      </c>
      <c r="AF51" s="35">
        <f>$Z$28/'Fixed data'!$C$7</f>
        <v>-8.8888888888888898E-7</v>
      </c>
      <c r="AG51" s="35">
        <f>$Z$28/'Fixed data'!$C$7</f>
        <v>-8.8888888888888898E-7</v>
      </c>
      <c r="AH51" s="35">
        <f>$Z$28/'Fixed data'!$C$7</f>
        <v>-8.8888888888888898E-7</v>
      </c>
      <c r="AI51" s="35">
        <f>$Z$28/'Fixed data'!$C$7</f>
        <v>-8.8888888888888898E-7</v>
      </c>
      <c r="AJ51" s="35">
        <f>$Z$28/'Fixed data'!$C$7</f>
        <v>-8.8888888888888898E-7</v>
      </c>
      <c r="AK51" s="35">
        <f>$Z$28/'Fixed data'!$C$7</f>
        <v>-8.8888888888888898E-7</v>
      </c>
      <c r="AL51" s="35">
        <f>$Z$28/'Fixed data'!$C$7</f>
        <v>-8.8888888888888898E-7</v>
      </c>
      <c r="AM51" s="35">
        <f>$Z$28/'Fixed data'!$C$7</f>
        <v>-8.8888888888888898E-7</v>
      </c>
      <c r="AN51" s="35">
        <f>$Z$28/'Fixed data'!$C$7</f>
        <v>-8.8888888888888898E-7</v>
      </c>
      <c r="AO51" s="35">
        <f>$Z$28/'Fixed data'!$C$7</f>
        <v>-8.8888888888888898E-7</v>
      </c>
      <c r="AP51" s="35">
        <f>$Z$28/'Fixed data'!$C$7</f>
        <v>-8.8888888888888898E-7</v>
      </c>
      <c r="AQ51" s="35">
        <f>$Z$28/'Fixed data'!$C$7</f>
        <v>-8.8888888888888898E-7</v>
      </c>
      <c r="AR51" s="35">
        <f>$Z$28/'Fixed data'!$C$7</f>
        <v>-8.8888888888888898E-7</v>
      </c>
      <c r="AS51" s="35">
        <f>$Z$28/'Fixed data'!$C$7</f>
        <v>-8.8888888888888898E-7</v>
      </c>
      <c r="AT51" s="35">
        <f>$Z$28/'Fixed data'!$C$7</f>
        <v>-8.8888888888888898E-7</v>
      </c>
      <c r="AU51" s="35">
        <f>$Z$28/'Fixed data'!$C$7</f>
        <v>-8.8888888888888898E-7</v>
      </c>
      <c r="AV51" s="35">
        <f>$Z$28/'Fixed data'!$C$7</f>
        <v>-8.8888888888888898E-7</v>
      </c>
      <c r="AW51" s="35">
        <f>$Z$28/'Fixed data'!$C$7</f>
        <v>-8.8888888888888898E-7</v>
      </c>
      <c r="AX51" s="35">
        <f>$Z$28/'Fixed data'!$C$7</f>
        <v>-8.8888888888888898E-7</v>
      </c>
      <c r="AY51" s="35">
        <f>$Z$28/'Fixed data'!$C$7</f>
        <v>-8.8888888888888898E-7</v>
      </c>
      <c r="AZ51" s="35">
        <f>$Z$28/'Fixed data'!$C$7</f>
        <v>-8.8888888888888898E-7</v>
      </c>
      <c r="BA51" s="35">
        <f>$Z$28/'Fixed data'!$C$7</f>
        <v>-8.8888888888888898E-7</v>
      </c>
      <c r="BB51" s="35">
        <f>$Z$28/'Fixed data'!$C$7</f>
        <v>-8.8888888888888898E-7</v>
      </c>
      <c r="BC51" s="35">
        <f>$Z$28/'Fixed data'!$C$7</f>
        <v>-8.8888888888888898E-7</v>
      </c>
      <c r="BD51" s="35">
        <f>$Z$28/'Fixed data'!$C$7</f>
        <v>-8.8888888888888898E-7</v>
      </c>
    </row>
    <row r="52" spans="1:56" ht="16.5" hidden="1" customHeight="1" outlineLevel="1" x14ac:dyDescent="0.35">
      <c r="A52" s="117"/>
      <c r="B52" s="9" t="s">
        <v>123</v>
      </c>
      <c r="C52" s="11" t="s">
        <v>145</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-8.8888888888888898E-7</v>
      </c>
      <c r="AC52" s="35">
        <f>$AA$28/'Fixed data'!$C$7</f>
        <v>-8.8888888888888898E-7</v>
      </c>
      <c r="AD52" s="35">
        <f>$AA$28/'Fixed data'!$C$7</f>
        <v>-8.8888888888888898E-7</v>
      </c>
      <c r="AE52" s="35">
        <f>$AA$28/'Fixed data'!$C$7</f>
        <v>-8.8888888888888898E-7</v>
      </c>
      <c r="AF52" s="35">
        <f>$AA$28/'Fixed data'!$C$7</f>
        <v>-8.8888888888888898E-7</v>
      </c>
      <c r="AG52" s="35">
        <f>$AA$28/'Fixed data'!$C$7</f>
        <v>-8.8888888888888898E-7</v>
      </c>
      <c r="AH52" s="35">
        <f>$AA$28/'Fixed data'!$C$7</f>
        <v>-8.8888888888888898E-7</v>
      </c>
      <c r="AI52" s="35">
        <f>$AA$28/'Fixed data'!$C$7</f>
        <v>-8.8888888888888898E-7</v>
      </c>
      <c r="AJ52" s="35">
        <f>$AA$28/'Fixed data'!$C$7</f>
        <v>-8.8888888888888898E-7</v>
      </c>
      <c r="AK52" s="35">
        <f>$AA$28/'Fixed data'!$C$7</f>
        <v>-8.8888888888888898E-7</v>
      </c>
      <c r="AL52" s="35">
        <f>$AA$28/'Fixed data'!$C$7</f>
        <v>-8.8888888888888898E-7</v>
      </c>
      <c r="AM52" s="35">
        <f>$AA$28/'Fixed data'!$C$7</f>
        <v>-8.8888888888888898E-7</v>
      </c>
      <c r="AN52" s="35">
        <f>$AA$28/'Fixed data'!$C$7</f>
        <v>-8.8888888888888898E-7</v>
      </c>
      <c r="AO52" s="35">
        <f>$AA$28/'Fixed data'!$C$7</f>
        <v>-8.8888888888888898E-7</v>
      </c>
      <c r="AP52" s="35">
        <f>$AA$28/'Fixed data'!$C$7</f>
        <v>-8.8888888888888898E-7</v>
      </c>
      <c r="AQ52" s="35">
        <f>$AA$28/'Fixed data'!$C$7</f>
        <v>-8.8888888888888898E-7</v>
      </c>
      <c r="AR52" s="35">
        <f>$AA$28/'Fixed data'!$C$7</f>
        <v>-8.8888888888888898E-7</v>
      </c>
      <c r="AS52" s="35">
        <f>$AA$28/'Fixed data'!$C$7</f>
        <v>-8.8888888888888898E-7</v>
      </c>
      <c r="AT52" s="35">
        <f>$AA$28/'Fixed data'!$C$7</f>
        <v>-8.8888888888888898E-7</v>
      </c>
      <c r="AU52" s="35">
        <f>$AA$28/'Fixed data'!$C$7</f>
        <v>-8.8888888888888898E-7</v>
      </c>
      <c r="AV52" s="35">
        <f>$AA$28/'Fixed data'!$C$7</f>
        <v>-8.8888888888888898E-7</v>
      </c>
      <c r="AW52" s="35">
        <f>$AA$28/'Fixed data'!$C$7</f>
        <v>-8.8888888888888898E-7</v>
      </c>
      <c r="AX52" s="35">
        <f>$AA$28/'Fixed data'!$C$7</f>
        <v>-8.8888888888888898E-7</v>
      </c>
      <c r="AY52" s="35">
        <f>$AA$28/'Fixed data'!$C$7</f>
        <v>-8.8888888888888898E-7</v>
      </c>
      <c r="AZ52" s="35">
        <f>$AA$28/'Fixed data'!$C$7</f>
        <v>-8.8888888888888898E-7</v>
      </c>
      <c r="BA52" s="35">
        <f>$AA$28/'Fixed data'!$C$7</f>
        <v>-8.8888888888888898E-7</v>
      </c>
      <c r="BB52" s="35">
        <f>$AA$28/'Fixed data'!$C$7</f>
        <v>-8.8888888888888898E-7</v>
      </c>
      <c r="BC52" s="35">
        <f>$AA$28/'Fixed data'!$C$7</f>
        <v>-8.8888888888888898E-7</v>
      </c>
      <c r="BD52" s="35">
        <f>$AA$28/'Fixed data'!$C$7</f>
        <v>-8.8888888888888898E-7</v>
      </c>
    </row>
    <row r="53" spans="1:56" ht="16.5" hidden="1" customHeight="1" outlineLevel="1" x14ac:dyDescent="0.35">
      <c r="A53" s="117"/>
      <c r="B53" s="9" t="s">
        <v>124</v>
      </c>
      <c r="C53" s="11" t="s">
        <v>146</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-8.8888888888888898E-7</v>
      </c>
      <c r="AD53" s="35">
        <f>$AB$28/'Fixed data'!$C$7</f>
        <v>-8.8888888888888898E-7</v>
      </c>
      <c r="AE53" s="35">
        <f>$AB$28/'Fixed data'!$C$7</f>
        <v>-8.8888888888888898E-7</v>
      </c>
      <c r="AF53" s="35">
        <f>$AB$28/'Fixed data'!$C$7</f>
        <v>-8.8888888888888898E-7</v>
      </c>
      <c r="AG53" s="35">
        <f>$AB$28/'Fixed data'!$C$7</f>
        <v>-8.8888888888888898E-7</v>
      </c>
      <c r="AH53" s="35">
        <f>$AB$28/'Fixed data'!$C$7</f>
        <v>-8.8888888888888898E-7</v>
      </c>
      <c r="AI53" s="35">
        <f>$AB$28/'Fixed data'!$C$7</f>
        <v>-8.8888888888888898E-7</v>
      </c>
      <c r="AJ53" s="35">
        <f>$AB$28/'Fixed data'!$C$7</f>
        <v>-8.8888888888888898E-7</v>
      </c>
      <c r="AK53" s="35">
        <f>$AB$28/'Fixed data'!$C$7</f>
        <v>-8.8888888888888898E-7</v>
      </c>
      <c r="AL53" s="35">
        <f>$AB$28/'Fixed data'!$C$7</f>
        <v>-8.8888888888888898E-7</v>
      </c>
      <c r="AM53" s="35">
        <f>$AB$28/'Fixed data'!$C$7</f>
        <v>-8.8888888888888898E-7</v>
      </c>
      <c r="AN53" s="35">
        <f>$AB$28/'Fixed data'!$C$7</f>
        <v>-8.8888888888888898E-7</v>
      </c>
      <c r="AO53" s="35">
        <f>$AB$28/'Fixed data'!$C$7</f>
        <v>-8.8888888888888898E-7</v>
      </c>
      <c r="AP53" s="35">
        <f>$AB$28/'Fixed data'!$C$7</f>
        <v>-8.8888888888888898E-7</v>
      </c>
      <c r="AQ53" s="35">
        <f>$AB$28/'Fixed data'!$C$7</f>
        <v>-8.8888888888888898E-7</v>
      </c>
      <c r="AR53" s="35">
        <f>$AB$28/'Fixed data'!$C$7</f>
        <v>-8.8888888888888898E-7</v>
      </c>
      <c r="AS53" s="35">
        <f>$AB$28/'Fixed data'!$C$7</f>
        <v>-8.8888888888888898E-7</v>
      </c>
      <c r="AT53" s="35">
        <f>$AB$28/'Fixed data'!$C$7</f>
        <v>-8.8888888888888898E-7</v>
      </c>
      <c r="AU53" s="35">
        <f>$AB$28/'Fixed data'!$C$7</f>
        <v>-8.8888888888888898E-7</v>
      </c>
      <c r="AV53" s="35">
        <f>$AB$28/'Fixed data'!$C$7</f>
        <v>-8.8888888888888898E-7</v>
      </c>
      <c r="AW53" s="35">
        <f>$AB$28/'Fixed data'!$C$7</f>
        <v>-8.8888888888888898E-7</v>
      </c>
      <c r="AX53" s="35">
        <f>$AB$28/'Fixed data'!$C$7</f>
        <v>-8.8888888888888898E-7</v>
      </c>
      <c r="AY53" s="35">
        <f>$AB$28/'Fixed data'!$C$7</f>
        <v>-8.8888888888888898E-7</v>
      </c>
      <c r="AZ53" s="35">
        <f>$AB$28/'Fixed data'!$C$7</f>
        <v>-8.8888888888888898E-7</v>
      </c>
      <c r="BA53" s="35">
        <f>$AB$28/'Fixed data'!$C$7</f>
        <v>-8.8888888888888898E-7</v>
      </c>
      <c r="BB53" s="35">
        <f>$AB$28/'Fixed data'!$C$7</f>
        <v>-8.8888888888888898E-7</v>
      </c>
      <c r="BC53" s="35">
        <f>$AB$28/'Fixed data'!$C$7</f>
        <v>-8.8888888888888898E-7</v>
      </c>
      <c r="BD53" s="35">
        <f>$AB$28/'Fixed data'!$C$7</f>
        <v>-8.8888888888888898E-7</v>
      </c>
    </row>
    <row r="54" spans="1:56" ht="16.5" hidden="1" customHeight="1" outlineLevel="1" x14ac:dyDescent="0.35">
      <c r="A54" s="117"/>
      <c r="B54" s="9" t="s">
        <v>125</v>
      </c>
      <c r="C54" s="11" t="s">
        <v>147</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-8.8888888888888898E-7</v>
      </c>
      <c r="AE54" s="35">
        <f>$AC$28/'Fixed data'!$C$7</f>
        <v>-8.8888888888888898E-7</v>
      </c>
      <c r="AF54" s="35">
        <f>$AC$28/'Fixed data'!$C$7</f>
        <v>-8.8888888888888898E-7</v>
      </c>
      <c r="AG54" s="35">
        <f>$AC$28/'Fixed data'!$C$7</f>
        <v>-8.8888888888888898E-7</v>
      </c>
      <c r="AH54" s="35">
        <f>$AC$28/'Fixed data'!$C$7</f>
        <v>-8.8888888888888898E-7</v>
      </c>
      <c r="AI54" s="35">
        <f>$AC$28/'Fixed data'!$C$7</f>
        <v>-8.8888888888888898E-7</v>
      </c>
      <c r="AJ54" s="35">
        <f>$AC$28/'Fixed data'!$C$7</f>
        <v>-8.8888888888888898E-7</v>
      </c>
      <c r="AK54" s="35">
        <f>$AC$28/'Fixed data'!$C$7</f>
        <v>-8.8888888888888898E-7</v>
      </c>
      <c r="AL54" s="35">
        <f>$AC$28/'Fixed data'!$C$7</f>
        <v>-8.8888888888888898E-7</v>
      </c>
      <c r="AM54" s="35">
        <f>$AC$28/'Fixed data'!$C$7</f>
        <v>-8.8888888888888898E-7</v>
      </c>
      <c r="AN54" s="35">
        <f>$AC$28/'Fixed data'!$C$7</f>
        <v>-8.8888888888888898E-7</v>
      </c>
      <c r="AO54" s="35">
        <f>$AC$28/'Fixed data'!$C$7</f>
        <v>-8.8888888888888898E-7</v>
      </c>
      <c r="AP54" s="35">
        <f>$AC$28/'Fixed data'!$C$7</f>
        <v>-8.8888888888888898E-7</v>
      </c>
      <c r="AQ54" s="35">
        <f>$AC$28/'Fixed data'!$C$7</f>
        <v>-8.8888888888888898E-7</v>
      </c>
      <c r="AR54" s="35">
        <f>$AC$28/'Fixed data'!$C$7</f>
        <v>-8.8888888888888898E-7</v>
      </c>
      <c r="AS54" s="35">
        <f>$AC$28/'Fixed data'!$C$7</f>
        <v>-8.8888888888888898E-7</v>
      </c>
      <c r="AT54" s="35">
        <f>$AC$28/'Fixed data'!$C$7</f>
        <v>-8.8888888888888898E-7</v>
      </c>
      <c r="AU54" s="35">
        <f>$AC$28/'Fixed data'!$C$7</f>
        <v>-8.8888888888888898E-7</v>
      </c>
      <c r="AV54" s="35">
        <f>$AC$28/'Fixed data'!$C$7</f>
        <v>-8.8888888888888898E-7</v>
      </c>
      <c r="AW54" s="35">
        <f>$AC$28/'Fixed data'!$C$7</f>
        <v>-8.8888888888888898E-7</v>
      </c>
      <c r="AX54" s="35">
        <f>$AC$28/'Fixed data'!$C$7</f>
        <v>-8.8888888888888898E-7</v>
      </c>
      <c r="AY54" s="35">
        <f>$AC$28/'Fixed data'!$C$7</f>
        <v>-8.8888888888888898E-7</v>
      </c>
      <c r="AZ54" s="35">
        <f>$AC$28/'Fixed data'!$C$7</f>
        <v>-8.8888888888888898E-7</v>
      </c>
      <c r="BA54" s="35">
        <f>$AC$28/'Fixed data'!$C$7</f>
        <v>-8.8888888888888898E-7</v>
      </c>
      <c r="BB54" s="35">
        <f>$AC$28/'Fixed data'!$C$7</f>
        <v>-8.8888888888888898E-7</v>
      </c>
      <c r="BC54" s="35">
        <f>$AC$28/'Fixed data'!$C$7</f>
        <v>-8.8888888888888898E-7</v>
      </c>
      <c r="BD54" s="35">
        <f>$AC$28/'Fixed data'!$C$7</f>
        <v>-8.8888888888888898E-7</v>
      </c>
    </row>
    <row r="55" spans="1:56" ht="16.5" hidden="1" customHeight="1" outlineLevel="1" x14ac:dyDescent="0.35">
      <c r="A55" s="117"/>
      <c r="B55" s="9" t="s">
        <v>126</v>
      </c>
      <c r="C55" s="11" t="s">
        <v>148</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-8.8888888888888898E-7</v>
      </c>
      <c r="AF55" s="35">
        <f>$AD$28/'Fixed data'!$C$7</f>
        <v>-8.8888888888888898E-7</v>
      </c>
      <c r="AG55" s="35">
        <f>$AD$28/'Fixed data'!$C$7</f>
        <v>-8.8888888888888898E-7</v>
      </c>
      <c r="AH55" s="35">
        <f>$AD$28/'Fixed data'!$C$7</f>
        <v>-8.8888888888888898E-7</v>
      </c>
      <c r="AI55" s="35">
        <f>$AD$28/'Fixed data'!$C$7</f>
        <v>-8.8888888888888898E-7</v>
      </c>
      <c r="AJ55" s="35">
        <f>$AD$28/'Fixed data'!$C$7</f>
        <v>-8.8888888888888898E-7</v>
      </c>
      <c r="AK55" s="35">
        <f>$AD$28/'Fixed data'!$C$7</f>
        <v>-8.8888888888888898E-7</v>
      </c>
      <c r="AL55" s="35">
        <f>$AD$28/'Fixed data'!$C$7</f>
        <v>-8.8888888888888898E-7</v>
      </c>
      <c r="AM55" s="35">
        <f>$AD$28/'Fixed data'!$C$7</f>
        <v>-8.8888888888888898E-7</v>
      </c>
      <c r="AN55" s="35">
        <f>$AD$28/'Fixed data'!$C$7</f>
        <v>-8.8888888888888898E-7</v>
      </c>
      <c r="AO55" s="35">
        <f>$AD$28/'Fixed data'!$C$7</f>
        <v>-8.8888888888888898E-7</v>
      </c>
      <c r="AP55" s="35">
        <f>$AD$28/'Fixed data'!$C$7</f>
        <v>-8.8888888888888898E-7</v>
      </c>
      <c r="AQ55" s="35">
        <f>$AD$28/'Fixed data'!$C$7</f>
        <v>-8.8888888888888898E-7</v>
      </c>
      <c r="AR55" s="35">
        <f>$AD$28/'Fixed data'!$C$7</f>
        <v>-8.8888888888888898E-7</v>
      </c>
      <c r="AS55" s="35">
        <f>$AD$28/'Fixed data'!$C$7</f>
        <v>-8.8888888888888898E-7</v>
      </c>
      <c r="AT55" s="35">
        <f>$AD$28/'Fixed data'!$C$7</f>
        <v>-8.8888888888888898E-7</v>
      </c>
      <c r="AU55" s="35">
        <f>$AD$28/'Fixed data'!$C$7</f>
        <v>-8.8888888888888898E-7</v>
      </c>
      <c r="AV55" s="35">
        <f>$AD$28/'Fixed data'!$C$7</f>
        <v>-8.8888888888888898E-7</v>
      </c>
      <c r="AW55" s="35">
        <f>$AD$28/'Fixed data'!$C$7</f>
        <v>-8.8888888888888898E-7</v>
      </c>
      <c r="AX55" s="35">
        <f>$AD$28/'Fixed data'!$C$7</f>
        <v>-8.8888888888888898E-7</v>
      </c>
      <c r="AY55" s="35">
        <f>$AD$28/'Fixed data'!$C$7</f>
        <v>-8.8888888888888898E-7</v>
      </c>
      <c r="AZ55" s="35">
        <f>$AD$28/'Fixed data'!$C$7</f>
        <v>-8.8888888888888898E-7</v>
      </c>
      <c r="BA55" s="35">
        <f>$AD$28/'Fixed data'!$C$7</f>
        <v>-8.8888888888888898E-7</v>
      </c>
      <c r="BB55" s="35">
        <f>$AD$28/'Fixed data'!$C$7</f>
        <v>-8.8888888888888898E-7</v>
      </c>
      <c r="BC55" s="35">
        <f>$AD$28/'Fixed data'!$C$7</f>
        <v>-8.8888888888888898E-7</v>
      </c>
      <c r="BD55" s="35">
        <f>$AD$28/'Fixed data'!$C$7</f>
        <v>-8.8888888888888898E-7</v>
      </c>
    </row>
    <row r="56" spans="1:56" ht="16.5" hidden="1" customHeight="1" outlineLevel="1" x14ac:dyDescent="0.35">
      <c r="A56" s="117"/>
      <c r="B56" s="9" t="s">
        <v>127</v>
      </c>
      <c r="C56" s="11" t="s">
        <v>149</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-8.8888888888888898E-7</v>
      </c>
      <c r="AG56" s="35">
        <f>$AE$28/'Fixed data'!$C$7</f>
        <v>-8.8888888888888898E-7</v>
      </c>
      <c r="AH56" s="35">
        <f>$AE$28/'Fixed data'!$C$7</f>
        <v>-8.8888888888888898E-7</v>
      </c>
      <c r="AI56" s="35">
        <f>$AE$28/'Fixed data'!$C$7</f>
        <v>-8.8888888888888898E-7</v>
      </c>
      <c r="AJ56" s="35">
        <f>$AE$28/'Fixed data'!$C$7</f>
        <v>-8.8888888888888898E-7</v>
      </c>
      <c r="AK56" s="35">
        <f>$AE$28/'Fixed data'!$C$7</f>
        <v>-8.8888888888888898E-7</v>
      </c>
      <c r="AL56" s="35">
        <f>$AE$28/'Fixed data'!$C$7</f>
        <v>-8.8888888888888898E-7</v>
      </c>
      <c r="AM56" s="35">
        <f>$AE$28/'Fixed data'!$C$7</f>
        <v>-8.8888888888888898E-7</v>
      </c>
      <c r="AN56" s="35">
        <f>$AE$28/'Fixed data'!$C$7</f>
        <v>-8.8888888888888898E-7</v>
      </c>
      <c r="AO56" s="35">
        <f>$AE$28/'Fixed data'!$C$7</f>
        <v>-8.8888888888888898E-7</v>
      </c>
      <c r="AP56" s="35">
        <f>$AE$28/'Fixed data'!$C$7</f>
        <v>-8.8888888888888898E-7</v>
      </c>
      <c r="AQ56" s="35">
        <f>$AE$28/'Fixed data'!$C$7</f>
        <v>-8.8888888888888898E-7</v>
      </c>
      <c r="AR56" s="35">
        <f>$AE$28/'Fixed data'!$C$7</f>
        <v>-8.8888888888888898E-7</v>
      </c>
      <c r="AS56" s="35">
        <f>$AE$28/'Fixed data'!$C$7</f>
        <v>-8.8888888888888898E-7</v>
      </c>
      <c r="AT56" s="35">
        <f>$AE$28/'Fixed data'!$C$7</f>
        <v>-8.8888888888888898E-7</v>
      </c>
      <c r="AU56" s="35">
        <f>$AE$28/'Fixed data'!$C$7</f>
        <v>-8.8888888888888898E-7</v>
      </c>
      <c r="AV56" s="35">
        <f>$AE$28/'Fixed data'!$C$7</f>
        <v>-8.8888888888888898E-7</v>
      </c>
      <c r="AW56" s="35">
        <f>$AE$28/'Fixed data'!$C$7</f>
        <v>-8.8888888888888898E-7</v>
      </c>
      <c r="AX56" s="35">
        <f>$AE$28/'Fixed data'!$C$7</f>
        <v>-8.8888888888888898E-7</v>
      </c>
      <c r="AY56" s="35">
        <f>$AE$28/'Fixed data'!$C$7</f>
        <v>-8.8888888888888898E-7</v>
      </c>
      <c r="AZ56" s="35">
        <f>$AE$28/'Fixed data'!$C$7</f>
        <v>-8.8888888888888898E-7</v>
      </c>
      <c r="BA56" s="35">
        <f>$AE$28/'Fixed data'!$C$7</f>
        <v>-8.8888888888888898E-7</v>
      </c>
      <c r="BB56" s="35">
        <f>$AE$28/'Fixed data'!$C$7</f>
        <v>-8.8888888888888898E-7</v>
      </c>
      <c r="BC56" s="35">
        <f>$AE$28/'Fixed data'!$C$7</f>
        <v>-8.8888888888888898E-7</v>
      </c>
      <c r="BD56" s="35">
        <f>$AE$28/'Fixed data'!$C$7</f>
        <v>-8.8888888888888898E-7</v>
      </c>
    </row>
    <row r="57" spans="1:56" ht="16.5" hidden="1" customHeight="1" outlineLevel="1" x14ac:dyDescent="0.35">
      <c r="A57" s="117"/>
      <c r="B57" s="9" t="s">
        <v>128</v>
      </c>
      <c r="C57" s="11" t="s">
        <v>150</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-8.8888888888888898E-7</v>
      </c>
      <c r="AH57" s="35">
        <f>$AF$28/'Fixed data'!$C$7</f>
        <v>-8.8888888888888898E-7</v>
      </c>
      <c r="AI57" s="35">
        <f>$AF$28/'Fixed data'!$C$7</f>
        <v>-8.8888888888888898E-7</v>
      </c>
      <c r="AJ57" s="35">
        <f>$AF$28/'Fixed data'!$C$7</f>
        <v>-8.8888888888888898E-7</v>
      </c>
      <c r="AK57" s="35">
        <f>$AF$28/'Fixed data'!$C$7</f>
        <v>-8.8888888888888898E-7</v>
      </c>
      <c r="AL57" s="35">
        <f>$AF$28/'Fixed data'!$C$7</f>
        <v>-8.8888888888888898E-7</v>
      </c>
      <c r="AM57" s="35">
        <f>$AF$28/'Fixed data'!$C$7</f>
        <v>-8.8888888888888898E-7</v>
      </c>
      <c r="AN57" s="35">
        <f>$AF$28/'Fixed data'!$C$7</f>
        <v>-8.8888888888888898E-7</v>
      </c>
      <c r="AO57" s="35">
        <f>$AF$28/'Fixed data'!$C$7</f>
        <v>-8.8888888888888898E-7</v>
      </c>
      <c r="AP57" s="35">
        <f>$AF$28/'Fixed data'!$C$7</f>
        <v>-8.8888888888888898E-7</v>
      </c>
      <c r="AQ57" s="35">
        <f>$AF$28/'Fixed data'!$C$7</f>
        <v>-8.8888888888888898E-7</v>
      </c>
      <c r="AR57" s="35">
        <f>$AF$28/'Fixed data'!$C$7</f>
        <v>-8.8888888888888898E-7</v>
      </c>
      <c r="AS57" s="35">
        <f>$AF$28/'Fixed data'!$C$7</f>
        <v>-8.8888888888888898E-7</v>
      </c>
      <c r="AT57" s="35">
        <f>$AF$28/'Fixed data'!$C$7</f>
        <v>-8.8888888888888898E-7</v>
      </c>
      <c r="AU57" s="35">
        <f>$AF$28/'Fixed data'!$C$7</f>
        <v>-8.8888888888888898E-7</v>
      </c>
      <c r="AV57" s="35">
        <f>$AF$28/'Fixed data'!$C$7</f>
        <v>-8.8888888888888898E-7</v>
      </c>
      <c r="AW57" s="35">
        <f>$AF$28/'Fixed data'!$C$7</f>
        <v>-8.8888888888888898E-7</v>
      </c>
      <c r="AX57" s="35">
        <f>$AF$28/'Fixed data'!$C$7</f>
        <v>-8.8888888888888898E-7</v>
      </c>
      <c r="AY57" s="35">
        <f>$AF$28/'Fixed data'!$C$7</f>
        <v>-8.8888888888888898E-7</v>
      </c>
      <c r="AZ57" s="35">
        <f>$AF$28/'Fixed data'!$C$7</f>
        <v>-8.8888888888888898E-7</v>
      </c>
      <c r="BA57" s="35">
        <f>$AF$28/'Fixed data'!$C$7</f>
        <v>-8.8888888888888898E-7</v>
      </c>
      <c r="BB57" s="35">
        <f>$AF$28/'Fixed data'!$C$7</f>
        <v>-8.8888888888888898E-7</v>
      </c>
      <c r="BC57" s="35">
        <f>$AF$28/'Fixed data'!$C$7</f>
        <v>-8.8888888888888898E-7</v>
      </c>
      <c r="BD57" s="35">
        <f>$AF$28/'Fixed data'!$C$7</f>
        <v>-8.8888888888888898E-7</v>
      </c>
    </row>
    <row r="58" spans="1:56" ht="16.5" hidden="1" customHeight="1" outlineLevel="1" x14ac:dyDescent="0.35">
      <c r="A58" s="117"/>
      <c r="B58" s="9" t="s">
        <v>129</v>
      </c>
      <c r="C58" s="11" t="s">
        <v>151</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-8.8888888888888898E-7</v>
      </c>
      <c r="AI58" s="35">
        <f>$AG$28/'Fixed data'!$C$7</f>
        <v>-8.8888888888888898E-7</v>
      </c>
      <c r="AJ58" s="35">
        <f>$AG$28/'Fixed data'!$C$7</f>
        <v>-8.8888888888888898E-7</v>
      </c>
      <c r="AK58" s="35">
        <f>$AG$28/'Fixed data'!$C$7</f>
        <v>-8.8888888888888898E-7</v>
      </c>
      <c r="AL58" s="35">
        <f>$AG$28/'Fixed data'!$C$7</f>
        <v>-8.8888888888888898E-7</v>
      </c>
      <c r="AM58" s="35">
        <f>$AG$28/'Fixed data'!$C$7</f>
        <v>-8.8888888888888898E-7</v>
      </c>
      <c r="AN58" s="35">
        <f>$AG$28/'Fixed data'!$C$7</f>
        <v>-8.8888888888888898E-7</v>
      </c>
      <c r="AO58" s="35">
        <f>$AG$28/'Fixed data'!$C$7</f>
        <v>-8.8888888888888898E-7</v>
      </c>
      <c r="AP58" s="35">
        <f>$AG$28/'Fixed data'!$C$7</f>
        <v>-8.8888888888888898E-7</v>
      </c>
      <c r="AQ58" s="35">
        <f>$AG$28/'Fixed data'!$C$7</f>
        <v>-8.8888888888888898E-7</v>
      </c>
      <c r="AR58" s="35">
        <f>$AG$28/'Fixed data'!$C$7</f>
        <v>-8.8888888888888898E-7</v>
      </c>
      <c r="AS58" s="35">
        <f>$AG$28/'Fixed data'!$C$7</f>
        <v>-8.8888888888888898E-7</v>
      </c>
      <c r="AT58" s="35">
        <f>$AG$28/'Fixed data'!$C$7</f>
        <v>-8.8888888888888898E-7</v>
      </c>
      <c r="AU58" s="35">
        <f>$AG$28/'Fixed data'!$C$7</f>
        <v>-8.8888888888888898E-7</v>
      </c>
      <c r="AV58" s="35">
        <f>$AG$28/'Fixed data'!$C$7</f>
        <v>-8.8888888888888898E-7</v>
      </c>
      <c r="AW58" s="35">
        <f>$AG$28/'Fixed data'!$C$7</f>
        <v>-8.8888888888888898E-7</v>
      </c>
      <c r="AX58" s="35">
        <f>$AG$28/'Fixed data'!$C$7</f>
        <v>-8.8888888888888898E-7</v>
      </c>
      <c r="AY58" s="35">
        <f>$AG$28/'Fixed data'!$C$7</f>
        <v>-8.8888888888888898E-7</v>
      </c>
      <c r="AZ58" s="35">
        <f>$AG$28/'Fixed data'!$C$7</f>
        <v>-8.8888888888888898E-7</v>
      </c>
      <c r="BA58" s="35">
        <f>$AG$28/'Fixed data'!$C$7</f>
        <v>-8.8888888888888898E-7</v>
      </c>
      <c r="BB58" s="35">
        <f>$AG$28/'Fixed data'!$C$7</f>
        <v>-8.8888888888888898E-7</v>
      </c>
      <c r="BC58" s="35">
        <f>$AG$28/'Fixed data'!$C$7</f>
        <v>-8.8888888888888898E-7</v>
      </c>
      <c r="BD58" s="35">
        <f>$AG$28/'Fixed data'!$C$7</f>
        <v>-8.8888888888888898E-7</v>
      </c>
    </row>
    <row r="59" spans="1:56" ht="16.5" hidden="1" customHeight="1" outlineLevel="1" x14ac:dyDescent="0.35">
      <c r="A59" s="117"/>
      <c r="B59" s="9" t="s">
        <v>130</v>
      </c>
      <c r="C59" s="11" t="s">
        <v>152</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-8.8888888888888898E-7</v>
      </c>
      <c r="AJ59" s="35">
        <f>$AH$28/'Fixed data'!$C$7</f>
        <v>-8.8888888888888898E-7</v>
      </c>
      <c r="AK59" s="35">
        <f>$AH$28/'Fixed data'!$C$7</f>
        <v>-8.8888888888888898E-7</v>
      </c>
      <c r="AL59" s="35">
        <f>$AH$28/'Fixed data'!$C$7</f>
        <v>-8.8888888888888898E-7</v>
      </c>
      <c r="AM59" s="35">
        <f>$AH$28/'Fixed data'!$C$7</f>
        <v>-8.8888888888888898E-7</v>
      </c>
      <c r="AN59" s="35">
        <f>$AH$28/'Fixed data'!$C$7</f>
        <v>-8.8888888888888898E-7</v>
      </c>
      <c r="AO59" s="35">
        <f>$AH$28/'Fixed data'!$C$7</f>
        <v>-8.8888888888888898E-7</v>
      </c>
      <c r="AP59" s="35">
        <f>$AH$28/'Fixed data'!$C$7</f>
        <v>-8.8888888888888898E-7</v>
      </c>
      <c r="AQ59" s="35">
        <f>$AH$28/'Fixed data'!$C$7</f>
        <v>-8.8888888888888898E-7</v>
      </c>
      <c r="AR59" s="35">
        <f>$AH$28/'Fixed data'!$C$7</f>
        <v>-8.8888888888888898E-7</v>
      </c>
      <c r="AS59" s="35">
        <f>$AH$28/'Fixed data'!$C$7</f>
        <v>-8.8888888888888898E-7</v>
      </c>
      <c r="AT59" s="35">
        <f>$AH$28/'Fixed data'!$C$7</f>
        <v>-8.8888888888888898E-7</v>
      </c>
      <c r="AU59" s="35">
        <f>$AH$28/'Fixed data'!$C$7</f>
        <v>-8.8888888888888898E-7</v>
      </c>
      <c r="AV59" s="35">
        <f>$AH$28/'Fixed data'!$C$7</f>
        <v>-8.8888888888888898E-7</v>
      </c>
      <c r="AW59" s="35">
        <f>$AH$28/'Fixed data'!$C$7</f>
        <v>-8.8888888888888898E-7</v>
      </c>
      <c r="AX59" s="35">
        <f>$AH$28/'Fixed data'!$C$7</f>
        <v>-8.8888888888888898E-7</v>
      </c>
      <c r="AY59" s="35">
        <f>$AH$28/'Fixed data'!$C$7</f>
        <v>-8.8888888888888898E-7</v>
      </c>
      <c r="AZ59" s="35">
        <f>$AH$28/'Fixed data'!$C$7</f>
        <v>-8.8888888888888898E-7</v>
      </c>
      <c r="BA59" s="35">
        <f>$AH$28/'Fixed data'!$C$7</f>
        <v>-8.8888888888888898E-7</v>
      </c>
      <c r="BB59" s="35">
        <f>$AH$28/'Fixed data'!$C$7</f>
        <v>-8.8888888888888898E-7</v>
      </c>
      <c r="BC59" s="35">
        <f>$AH$28/'Fixed data'!$C$7</f>
        <v>-8.8888888888888898E-7</v>
      </c>
      <c r="BD59" s="35">
        <f>$AH$28/'Fixed data'!$C$7</f>
        <v>-8.8888888888888898E-7</v>
      </c>
    </row>
    <row r="60" spans="1:56" ht="16.5" collapsed="1" x14ac:dyDescent="0.35">
      <c r="A60" s="117"/>
      <c r="B60" s="9" t="s">
        <v>7</v>
      </c>
      <c r="C60" s="9" t="s">
        <v>61</v>
      </c>
      <c r="D60" s="9" t="s">
        <v>40</v>
      </c>
      <c r="E60" s="35">
        <f>SUM(E30:E59)</f>
        <v>0</v>
      </c>
      <c r="F60" s="35">
        <f t="shared" ref="F60:BD60" si="6">SUM(F30:F59)</f>
        <v>-1.1655111111111113E-4</v>
      </c>
      <c r="G60" s="35">
        <f t="shared" si="6"/>
        <v>-1.1744000000000003E-4</v>
      </c>
      <c r="H60" s="35">
        <f t="shared" si="6"/>
        <v>-1.1832888888888892E-4</v>
      </c>
      <c r="I60" s="35">
        <f t="shared" si="6"/>
        <v>-1.1921777777777782E-4</v>
      </c>
      <c r="J60" s="35">
        <f t="shared" si="6"/>
        <v>-1.2010666666666671E-4</v>
      </c>
      <c r="K60" s="35">
        <f t="shared" si="6"/>
        <v>-1.2099555555555561E-4</v>
      </c>
      <c r="L60" s="35">
        <f t="shared" si="6"/>
        <v>-1.218844444444445E-4</v>
      </c>
      <c r="M60" s="35">
        <f t="shared" si="6"/>
        <v>-1.2277333333333339E-4</v>
      </c>
      <c r="N60" s="35">
        <f t="shared" si="6"/>
        <v>-1.2366222222222228E-4</v>
      </c>
      <c r="O60" s="35">
        <f t="shared" si="6"/>
        <v>-1.2455111111111118E-4</v>
      </c>
      <c r="P60" s="35">
        <f t="shared" si="6"/>
        <v>-1.2544000000000007E-4</v>
      </c>
      <c r="Q60" s="35">
        <f t="shared" si="6"/>
        <v>-1.2632888888888897E-4</v>
      </c>
      <c r="R60" s="35">
        <f t="shared" si="6"/>
        <v>-1.2721777777777786E-4</v>
      </c>
      <c r="S60" s="35">
        <f t="shared" si="6"/>
        <v>-1.2810666666666676E-4</v>
      </c>
      <c r="T60" s="35">
        <f t="shared" si="6"/>
        <v>-1.2899555555555565E-4</v>
      </c>
      <c r="U60" s="35">
        <f t="shared" si="6"/>
        <v>-1.2988444444444455E-4</v>
      </c>
      <c r="V60" s="35">
        <f t="shared" si="6"/>
        <v>-1.3077333333333345E-4</v>
      </c>
      <c r="W60" s="35">
        <f t="shared" si="6"/>
        <v>-1.3166222222222234E-4</v>
      </c>
      <c r="X60" s="35">
        <f t="shared" si="6"/>
        <v>-1.3255111111111124E-4</v>
      </c>
      <c r="Y60" s="35">
        <f t="shared" si="6"/>
        <v>-1.3344000000000013E-4</v>
      </c>
      <c r="Z60" s="35">
        <f t="shared" si="6"/>
        <v>-1.3432888888888903E-4</v>
      </c>
      <c r="AA60" s="35">
        <f t="shared" si="6"/>
        <v>-1.3521777777777792E-4</v>
      </c>
      <c r="AB60" s="35">
        <f t="shared" si="6"/>
        <v>-1.3610666666666682E-4</v>
      </c>
      <c r="AC60" s="35">
        <f t="shared" si="6"/>
        <v>-1.3699555555555571E-4</v>
      </c>
      <c r="AD60" s="35">
        <f t="shared" si="6"/>
        <v>-1.3788444444444461E-4</v>
      </c>
      <c r="AE60" s="35">
        <f t="shared" si="6"/>
        <v>-1.387733333333335E-4</v>
      </c>
      <c r="AF60" s="35">
        <f t="shared" si="6"/>
        <v>-1.396622222222224E-4</v>
      </c>
      <c r="AG60" s="35">
        <f t="shared" si="6"/>
        <v>-1.405511111111113E-4</v>
      </c>
      <c r="AH60" s="35">
        <f t="shared" si="6"/>
        <v>-1.4144000000000019E-4</v>
      </c>
      <c r="AI60" s="35">
        <f t="shared" si="6"/>
        <v>-1.4232888888888909E-4</v>
      </c>
      <c r="AJ60" s="35">
        <f t="shared" si="6"/>
        <v>-1.4232888888888909E-4</v>
      </c>
      <c r="AK60" s="35">
        <f t="shared" si="6"/>
        <v>-1.4232888888888909E-4</v>
      </c>
      <c r="AL60" s="35">
        <f t="shared" si="6"/>
        <v>-1.4232888888888909E-4</v>
      </c>
      <c r="AM60" s="35">
        <f t="shared" si="6"/>
        <v>-1.4232888888888909E-4</v>
      </c>
      <c r="AN60" s="35">
        <f t="shared" si="6"/>
        <v>-1.4232888888888909E-4</v>
      </c>
      <c r="AO60" s="35">
        <f t="shared" si="6"/>
        <v>-1.4232888888888909E-4</v>
      </c>
      <c r="AP60" s="35">
        <f t="shared" si="6"/>
        <v>-1.4232888888888909E-4</v>
      </c>
      <c r="AQ60" s="35">
        <f t="shared" si="6"/>
        <v>-1.4232888888888909E-4</v>
      </c>
      <c r="AR60" s="35">
        <f t="shared" si="6"/>
        <v>-1.4232888888888909E-4</v>
      </c>
      <c r="AS60" s="35">
        <f t="shared" si="6"/>
        <v>-1.4232888888888909E-4</v>
      </c>
      <c r="AT60" s="35">
        <f t="shared" si="6"/>
        <v>-1.4232888888888909E-4</v>
      </c>
      <c r="AU60" s="35">
        <f t="shared" si="6"/>
        <v>-1.4232888888888909E-4</v>
      </c>
      <c r="AV60" s="35">
        <f t="shared" si="6"/>
        <v>-1.4232888888888909E-4</v>
      </c>
      <c r="AW60" s="35">
        <f t="shared" si="6"/>
        <v>-1.4232888888888909E-4</v>
      </c>
      <c r="AX60" s="35">
        <f t="shared" si="6"/>
        <v>-1.4232888888888909E-4</v>
      </c>
      <c r="AY60" s="35">
        <f t="shared" si="6"/>
        <v>-2.5777777777777775E-5</v>
      </c>
      <c r="AZ60" s="35">
        <f t="shared" si="6"/>
        <v>-2.4888888888888886E-5</v>
      </c>
      <c r="BA60" s="35">
        <f t="shared" si="6"/>
        <v>-2.3999999999999997E-5</v>
      </c>
      <c r="BB60" s="35">
        <f t="shared" si="6"/>
        <v>-2.3111111111111109E-5</v>
      </c>
      <c r="BC60" s="35">
        <f t="shared" si="6"/>
        <v>-2.222222222222222E-5</v>
      </c>
      <c r="BD60" s="35">
        <f t="shared" si="6"/>
        <v>-2.1333333333333331E-5</v>
      </c>
    </row>
    <row r="61" spans="1:56" ht="17.25" hidden="1" customHeight="1" outlineLevel="1" x14ac:dyDescent="0.35">
      <c r="A61" s="117"/>
      <c r="B61" s="9" t="s">
        <v>35</v>
      </c>
      <c r="C61" s="9" t="s">
        <v>62</v>
      </c>
      <c r="D61" s="9" t="s">
        <v>40</v>
      </c>
      <c r="E61" s="35">
        <v>0</v>
      </c>
      <c r="F61" s="35">
        <f>E62</f>
        <v>-5.2448000000000009E-3</v>
      </c>
      <c r="G61" s="35">
        <f t="shared" ref="G61:BD61" si="7">F62</f>
        <v>-5.1682488888888899E-3</v>
      </c>
      <c r="H61" s="35">
        <f t="shared" si="7"/>
        <v>-5.0908088888888901E-3</v>
      </c>
      <c r="I61" s="35">
        <f t="shared" si="7"/>
        <v>-5.0124800000000014E-3</v>
      </c>
      <c r="J61" s="35">
        <f t="shared" si="7"/>
        <v>-4.933262222222224E-3</v>
      </c>
      <c r="K61" s="35">
        <f t="shared" si="7"/>
        <v>-4.8531555555555569E-3</v>
      </c>
      <c r="L61" s="35">
        <f t="shared" si="7"/>
        <v>-4.772160000000001E-3</v>
      </c>
      <c r="M61" s="35">
        <f t="shared" si="7"/>
        <v>-4.6902755555555562E-3</v>
      </c>
      <c r="N61" s="35">
        <f t="shared" si="7"/>
        <v>-4.6075022222222227E-3</v>
      </c>
      <c r="O61" s="35">
        <f t="shared" si="7"/>
        <v>-4.5238400000000003E-3</v>
      </c>
      <c r="P61" s="35">
        <f t="shared" si="7"/>
        <v>-4.4392888888888891E-3</v>
      </c>
      <c r="Q61" s="35">
        <f t="shared" si="7"/>
        <v>-4.3538488888888892E-3</v>
      </c>
      <c r="R61" s="35">
        <f t="shared" si="7"/>
        <v>-4.2675200000000003E-3</v>
      </c>
      <c r="S61" s="35">
        <f t="shared" si="7"/>
        <v>-4.1803022222222227E-3</v>
      </c>
      <c r="T61" s="35">
        <f t="shared" si="7"/>
        <v>-4.0921955555555563E-3</v>
      </c>
      <c r="U61" s="35">
        <f t="shared" si="7"/>
        <v>-4.003200000000001E-3</v>
      </c>
      <c r="V61" s="35">
        <f t="shared" si="7"/>
        <v>-3.9133155555555561E-3</v>
      </c>
      <c r="W61" s="35">
        <f t="shared" si="7"/>
        <v>-3.8225422222222228E-3</v>
      </c>
      <c r="X61" s="35">
        <f t="shared" si="7"/>
        <v>-3.7308800000000007E-3</v>
      </c>
      <c r="Y61" s="35">
        <f t="shared" si="7"/>
        <v>-3.6383288888888893E-3</v>
      </c>
      <c r="Z61" s="35">
        <f t="shared" si="7"/>
        <v>-3.5448888888888891E-3</v>
      </c>
      <c r="AA61" s="35">
        <f t="shared" si="7"/>
        <v>-3.4505600000000001E-3</v>
      </c>
      <c r="AB61" s="35">
        <f t="shared" si="7"/>
        <v>-3.3553422222222223E-3</v>
      </c>
      <c r="AC61" s="35">
        <f t="shared" si="7"/>
        <v>-3.2592355555555556E-3</v>
      </c>
      <c r="AD61" s="35">
        <f t="shared" si="7"/>
        <v>-3.1622399999999998E-3</v>
      </c>
      <c r="AE61" s="35">
        <f t="shared" si="7"/>
        <v>-3.0643555555555551E-3</v>
      </c>
      <c r="AF61" s="35">
        <f t="shared" si="7"/>
        <v>-2.9655822222222216E-3</v>
      </c>
      <c r="AG61" s="35">
        <f t="shared" si="7"/>
        <v>-2.8659199999999992E-3</v>
      </c>
      <c r="AH61" s="35">
        <f t="shared" si="7"/>
        <v>-2.7653688888888881E-3</v>
      </c>
      <c r="AI61" s="35">
        <f t="shared" si="7"/>
        <v>-2.6639288888888877E-3</v>
      </c>
      <c r="AJ61" s="35">
        <f t="shared" si="7"/>
        <v>-2.5615999999999985E-3</v>
      </c>
      <c r="AK61" s="35">
        <f t="shared" si="7"/>
        <v>-2.4592711111111093E-3</v>
      </c>
      <c r="AL61" s="35">
        <f t="shared" si="7"/>
        <v>-2.3569422222222201E-3</v>
      </c>
      <c r="AM61" s="35">
        <f t="shared" si="7"/>
        <v>-2.2546133333333309E-3</v>
      </c>
      <c r="AN61" s="35">
        <f t="shared" si="7"/>
        <v>-2.1522844444444417E-3</v>
      </c>
      <c r="AO61" s="35">
        <f t="shared" si="7"/>
        <v>-2.0499555555555525E-3</v>
      </c>
      <c r="AP61" s="35">
        <f t="shared" si="7"/>
        <v>-1.9476266666666633E-3</v>
      </c>
      <c r="AQ61" s="35">
        <f t="shared" si="7"/>
        <v>-1.8452977777777741E-3</v>
      </c>
      <c r="AR61" s="35">
        <f t="shared" si="7"/>
        <v>-1.7429688888888849E-3</v>
      </c>
      <c r="AS61" s="35">
        <f t="shared" si="7"/>
        <v>-1.6406399999999957E-3</v>
      </c>
      <c r="AT61" s="35">
        <f t="shared" si="7"/>
        <v>-1.5383111111111065E-3</v>
      </c>
      <c r="AU61" s="35">
        <f t="shared" si="7"/>
        <v>-1.4359822222222173E-3</v>
      </c>
      <c r="AV61" s="35">
        <f t="shared" si="7"/>
        <v>-1.3336533333333281E-3</v>
      </c>
      <c r="AW61" s="35">
        <f t="shared" si="7"/>
        <v>-1.2313244444444389E-3</v>
      </c>
      <c r="AX61" s="35">
        <f t="shared" si="7"/>
        <v>-1.1289955555555497E-3</v>
      </c>
      <c r="AY61" s="35">
        <f t="shared" si="7"/>
        <v>-9.8666666666666065E-4</v>
      </c>
      <c r="AZ61" s="35">
        <f t="shared" si="7"/>
        <v>-9.6088888888888288E-4</v>
      </c>
      <c r="BA61" s="35">
        <f t="shared" si="7"/>
        <v>-9.3599999999999402E-4</v>
      </c>
      <c r="BB61" s="35">
        <f t="shared" si="7"/>
        <v>-9.1199999999999398E-4</v>
      </c>
      <c r="BC61" s="35">
        <f t="shared" si="7"/>
        <v>-8.8888888888888286E-4</v>
      </c>
      <c r="BD61" s="35">
        <f t="shared" si="7"/>
        <v>-8.6666666666666066E-4</v>
      </c>
    </row>
    <row r="62" spans="1:56" ht="16.5" hidden="1" customHeight="1" outlineLevel="1" x14ac:dyDescent="0.3">
      <c r="A62" s="117"/>
      <c r="B62" s="9" t="s">
        <v>34</v>
      </c>
      <c r="C62" s="9" t="s">
        <v>69</v>
      </c>
      <c r="D62" s="9" t="s">
        <v>40</v>
      </c>
      <c r="E62" s="35">
        <f t="shared" ref="E62:BD62" si="8">E28-E60+E61</f>
        <v>-5.2448000000000009E-3</v>
      </c>
      <c r="F62" s="35">
        <f t="shared" si="8"/>
        <v>-5.1682488888888899E-3</v>
      </c>
      <c r="G62" s="35">
        <f t="shared" si="8"/>
        <v>-5.0908088888888901E-3</v>
      </c>
      <c r="H62" s="35">
        <f t="shared" si="8"/>
        <v>-5.0124800000000014E-3</v>
      </c>
      <c r="I62" s="35">
        <f t="shared" si="8"/>
        <v>-4.933262222222224E-3</v>
      </c>
      <c r="J62" s="35">
        <f t="shared" si="8"/>
        <v>-4.8531555555555569E-3</v>
      </c>
      <c r="K62" s="35">
        <f t="shared" si="8"/>
        <v>-4.772160000000001E-3</v>
      </c>
      <c r="L62" s="35">
        <f t="shared" si="8"/>
        <v>-4.6902755555555562E-3</v>
      </c>
      <c r="M62" s="35">
        <f t="shared" si="8"/>
        <v>-4.6075022222222227E-3</v>
      </c>
      <c r="N62" s="35">
        <f t="shared" si="8"/>
        <v>-4.5238400000000003E-3</v>
      </c>
      <c r="O62" s="35">
        <f t="shared" si="8"/>
        <v>-4.4392888888888891E-3</v>
      </c>
      <c r="P62" s="35">
        <f t="shared" si="8"/>
        <v>-4.3538488888888892E-3</v>
      </c>
      <c r="Q62" s="35">
        <f t="shared" si="8"/>
        <v>-4.2675200000000003E-3</v>
      </c>
      <c r="R62" s="35">
        <f t="shared" si="8"/>
        <v>-4.1803022222222227E-3</v>
      </c>
      <c r="S62" s="35">
        <f t="shared" si="8"/>
        <v>-4.0921955555555563E-3</v>
      </c>
      <c r="T62" s="35">
        <f t="shared" si="8"/>
        <v>-4.003200000000001E-3</v>
      </c>
      <c r="U62" s="35">
        <f t="shared" si="8"/>
        <v>-3.9133155555555561E-3</v>
      </c>
      <c r="V62" s="35">
        <f t="shared" si="8"/>
        <v>-3.8225422222222228E-3</v>
      </c>
      <c r="W62" s="35">
        <f t="shared" si="8"/>
        <v>-3.7308800000000007E-3</v>
      </c>
      <c r="X62" s="35">
        <f t="shared" si="8"/>
        <v>-3.6383288888888893E-3</v>
      </c>
      <c r="Y62" s="35">
        <f t="shared" si="8"/>
        <v>-3.5448888888888891E-3</v>
      </c>
      <c r="Z62" s="35">
        <f t="shared" si="8"/>
        <v>-3.4505600000000001E-3</v>
      </c>
      <c r="AA62" s="35">
        <f t="shared" si="8"/>
        <v>-3.3553422222222223E-3</v>
      </c>
      <c r="AB62" s="35">
        <f t="shared" si="8"/>
        <v>-3.2592355555555556E-3</v>
      </c>
      <c r="AC62" s="35">
        <f t="shared" si="8"/>
        <v>-3.1622399999999998E-3</v>
      </c>
      <c r="AD62" s="35">
        <f t="shared" si="8"/>
        <v>-3.0643555555555551E-3</v>
      </c>
      <c r="AE62" s="35">
        <f t="shared" si="8"/>
        <v>-2.9655822222222216E-3</v>
      </c>
      <c r="AF62" s="35">
        <f t="shared" si="8"/>
        <v>-2.8659199999999992E-3</v>
      </c>
      <c r="AG62" s="35">
        <f t="shared" si="8"/>
        <v>-2.7653688888888881E-3</v>
      </c>
      <c r="AH62" s="35">
        <f t="shared" si="8"/>
        <v>-2.6639288888888877E-3</v>
      </c>
      <c r="AI62" s="35">
        <f t="shared" si="8"/>
        <v>-2.5615999999999985E-3</v>
      </c>
      <c r="AJ62" s="35">
        <f t="shared" si="8"/>
        <v>-2.4592711111111093E-3</v>
      </c>
      <c r="AK62" s="35">
        <f t="shared" si="8"/>
        <v>-2.3569422222222201E-3</v>
      </c>
      <c r="AL62" s="35">
        <f t="shared" si="8"/>
        <v>-2.2546133333333309E-3</v>
      </c>
      <c r="AM62" s="35">
        <f t="shared" si="8"/>
        <v>-2.1522844444444417E-3</v>
      </c>
      <c r="AN62" s="35">
        <f t="shared" si="8"/>
        <v>-2.0499555555555525E-3</v>
      </c>
      <c r="AO62" s="35">
        <f t="shared" si="8"/>
        <v>-1.9476266666666633E-3</v>
      </c>
      <c r="AP62" s="35">
        <f t="shared" si="8"/>
        <v>-1.8452977777777741E-3</v>
      </c>
      <c r="AQ62" s="35">
        <f t="shared" si="8"/>
        <v>-1.7429688888888849E-3</v>
      </c>
      <c r="AR62" s="35">
        <f t="shared" si="8"/>
        <v>-1.6406399999999957E-3</v>
      </c>
      <c r="AS62" s="35">
        <f t="shared" si="8"/>
        <v>-1.5383111111111065E-3</v>
      </c>
      <c r="AT62" s="35">
        <f t="shared" si="8"/>
        <v>-1.4359822222222173E-3</v>
      </c>
      <c r="AU62" s="35">
        <f t="shared" si="8"/>
        <v>-1.3336533333333281E-3</v>
      </c>
      <c r="AV62" s="35">
        <f t="shared" si="8"/>
        <v>-1.2313244444444389E-3</v>
      </c>
      <c r="AW62" s="35">
        <f t="shared" si="8"/>
        <v>-1.1289955555555497E-3</v>
      </c>
      <c r="AX62" s="35">
        <f t="shared" si="8"/>
        <v>-9.8666666666666065E-4</v>
      </c>
      <c r="AY62" s="35">
        <f t="shared" si="8"/>
        <v>-9.6088888888888288E-4</v>
      </c>
      <c r="AZ62" s="35">
        <f t="shared" si="8"/>
        <v>-9.3599999999999402E-4</v>
      </c>
      <c r="BA62" s="35">
        <f t="shared" si="8"/>
        <v>-9.1199999999999398E-4</v>
      </c>
      <c r="BB62" s="35">
        <f t="shared" si="8"/>
        <v>-8.8888888888888286E-4</v>
      </c>
      <c r="BC62" s="35">
        <f t="shared" si="8"/>
        <v>-8.6666666666666066E-4</v>
      </c>
      <c r="BD62" s="35">
        <f t="shared" si="8"/>
        <v>-8.4533333333332728E-4</v>
      </c>
    </row>
    <row r="63" spans="1:56" ht="16.5" collapsed="1" x14ac:dyDescent="0.3">
      <c r="A63" s="117"/>
      <c r="B63" s="9" t="s">
        <v>8</v>
      </c>
      <c r="C63" s="11" t="s">
        <v>68</v>
      </c>
      <c r="D63" s="9" t="s">
        <v>40</v>
      </c>
      <c r="E63" s="35">
        <f>AVERAGE(E61:E62)*'Fixed data'!$C$3</f>
        <v>-1.2666192000000004E-4</v>
      </c>
      <c r="F63" s="35">
        <f>AVERAGE(F61:F62)*'Fixed data'!$C$3</f>
        <v>-2.5147513066666675E-4</v>
      </c>
      <c r="G63" s="35">
        <f>AVERAGE(G61:G62)*'Fixed data'!$C$3</f>
        <v>-2.4775624533333342E-4</v>
      </c>
      <c r="H63" s="35">
        <f>AVERAGE(H61:H62)*'Fixed data'!$C$3</f>
        <v>-2.4399442666666674E-4</v>
      </c>
      <c r="I63" s="35">
        <f>AVERAGE(I61:I62)*'Fixed data'!$C$3</f>
        <v>-2.4018967466666674E-4</v>
      </c>
      <c r="J63" s="35">
        <f>AVERAGE(J61:J62)*'Fixed data'!$C$3</f>
        <v>-2.3634198933333346E-4</v>
      </c>
      <c r="K63" s="35">
        <f>AVERAGE(K61:K62)*'Fixed data'!$C$3</f>
        <v>-2.3245137066666677E-4</v>
      </c>
      <c r="L63" s="35">
        <f>AVERAGE(L61:L62)*'Fixed data'!$C$3</f>
        <v>-2.2851781866666673E-4</v>
      </c>
      <c r="M63" s="35">
        <f>AVERAGE(M61:M62)*'Fixed data'!$C$3</f>
        <v>-2.2454133333333341E-4</v>
      </c>
      <c r="N63" s="35">
        <f>AVERAGE(N61:N62)*'Fixed data'!$C$3</f>
        <v>-2.2052191466666671E-4</v>
      </c>
      <c r="O63" s="35">
        <f>AVERAGE(O61:O62)*'Fixed data'!$C$3</f>
        <v>-2.1645956266666671E-4</v>
      </c>
      <c r="P63" s="35">
        <f>AVERAGE(P61:P62)*'Fixed data'!$C$3</f>
        <v>-2.1235427733333337E-4</v>
      </c>
      <c r="Q63" s="35">
        <f>AVERAGE(Q61:Q62)*'Fixed data'!$C$3</f>
        <v>-2.0820605866666672E-4</v>
      </c>
      <c r="R63" s="35">
        <f>AVERAGE(R61:R62)*'Fixed data'!$C$3</f>
        <v>-2.0401490666666671E-4</v>
      </c>
      <c r="S63" s="35">
        <f>AVERAGE(S61:S62)*'Fixed data'!$C$3</f>
        <v>-1.9978082133333339E-4</v>
      </c>
      <c r="T63" s="35">
        <f>AVERAGE(T61:T62)*'Fixed data'!$C$3</f>
        <v>-1.9550380266666675E-4</v>
      </c>
      <c r="U63" s="35">
        <f>AVERAGE(U61:U62)*'Fixed data'!$C$3</f>
        <v>-1.9118385066666671E-4</v>
      </c>
      <c r="V63" s="35">
        <f>AVERAGE(V61:V62)*'Fixed data'!$C$3</f>
        <v>-1.8682096533333335E-4</v>
      </c>
      <c r="W63" s="35">
        <f>AVERAGE(W61:W62)*'Fixed data'!$C$3</f>
        <v>-1.8241514666666672E-4</v>
      </c>
      <c r="X63" s="35">
        <f>AVERAGE(X61:X62)*'Fixed data'!$C$3</f>
        <v>-1.7796639466666669E-4</v>
      </c>
      <c r="Y63" s="35">
        <f>AVERAGE(Y61:Y62)*'Fixed data'!$C$3</f>
        <v>-1.7347470933333335E-4</v>
      </c>
      <c r="Z63" s="35">
        <f>AVERAGE(Z61:Z62)*'Fixed data'!$C$3</f>
        <v>-1.6894009066666668E-4</v>
      </c>
      <c r="AA63" s="35">
        <f>AVERAGE(AA61:AA62)*'Fixed data'!$C$3</f>
        <v>-1.6436253866666667E-4</v>
      </c>
      <c r="AB63" s="35">
        <f>AVERAGE(AB61:AB62)*'Fixed data'!$C$3</f>
        <v>-1.5974205333333334E-4</v>
      </c>
      <c r="AC63" s="35">
        <f>AVERAGE(AC61:AC62)*'Fixed data'!$C$3</f>
        <v>-1.5507863466666667E-4</v>
      </c>
      <c r="AD63" s="35">
        <f>AVERAGE(AD61:AD62)*'Fixed data'!$C$3</f>
        <v>-1.5037228266666665E-4</v>
      </c>
      <c r="AE63" s="35">
        <f>AVERAGE(AE61:AE62)*'Fixed data'!$C$3</f>
        <v>-1.4562299733333333E-4</v>
      </c>
      <c r="AF63" s="35">
        <f>AVERAGE(AF61:AF62)*'Fixed data'!$C$3</f>
        <v>-1.4083077866666662E-4</v>
      </c>
      <c r="AG63" s="35">
        <f>AVERAGE(AG61:AG62)*'Fixed data'!$C$3</f>
        <v>-1.3599562666666664E-4</v>
      </c>
      <c r="AH63" s="35">
        <f>AVERAGE(AH61:AH62)*'Fixed data'!$C$3</f>
        <v>-1.3111754133333329E-4</v>
      </c>
      <c r="AI63" s="35">
        <f>AVERAGE(AI61:AI62)*'Fixed data'!$C$3</f>
        <v>-1.2619652266666662E-4</v>
      </c>
      <c r="AJ63" s="35">
        <f>AVERAGE(AJ61:AJ62)*'Fixed data'!$C$3</f>
        <v>-1.2125403733333326E-4</v>
      </c>
      <c r="AK63" s="35">
        <f>AVERAGE(AK61:AK62)*'Fixed data'!$C$3</f>
        <v>-1.1631155199999991E-4</v>
      </c>
      <c r="AL63" s="35">
        <f>AVERAGE(AL61:AL62)*'Fixed data'!$C$3</f>
        <v>-1.1136906666666657E-4</v>
      </c>
      <c r="AM63" s="35">
        <f>AVERAGE(AM61:AM62)*'Fixed data'!$C$3</f>
        <v>-1.0642658133333321E-4</v>
      </c>
      <c r="AN63" s="35">
        <f>AVERAGE(AN61:AN62)*'Fixed data'!$C$3</f>
        <v>-1.0148409599999987E-4</v>
      </c>
      <c r="AO63" s="35">
        <f>AVERAGE(AO61:AO62)*'Fixed data'!$C$3</f>
        <v>-9.6541610666666522E-5</v>
      </c>
      <c r="AP63" s="35">
        <f>AVERAGE(AP61:AP62)*'Fixed data'!$C$3</f>
        <v>-9.1599125333333164E-5</v>
      </c>
      <c r="AQ63" s="35">
        <f>AVERAGE(AQ61:AQ62)*'Fixed data'!$C$3</f>
        <v>-8.665663999999982E-5</v>
      </c>
      <c r="AR63" s="35">
        <f>AVERAGE(AR61:AR62)*'Fixed data'!$C$3</f>
        <v>-8.1714154666666475E-5</v>
      </c>
      <c r="AS63" s="35">
        <f>AVERAGE(AS61:AS62)*'Fixed data'!$C$3</f>
        <v>-7.6771669333333131E-5</v>
      </c>
      <c r="AT63" s="35">
        <f>AVERAGE(AT61:AT62)*'Fixed data'!$C$3</f>
        <v>-7.1829183999999773E-5</v>
      </c>
      <c r="AU63" s="35">
        <f>AVERAGE(AU61:AU62)*'Fixed data'!$C$3</f>
        <v>-6.6886698666666428E-5</v>
      </c>
      <c r="AV63" s="35">
        <f>AVERAGE(AV61:AV62)*'Fixed data'!$C$3</f>
        <v>-6.1944213333333084E-5</v>
      </c>
      <c r="AW63" s="35">
        <f>AVERAGE(AW61:AW62)*'Fixed data'!$C$3</f>
        <v>-5.7001727999999732E-5</v>
      </c>
      <c r="AX63" s="35">
        <f>AVERAGE(AX61:AX62)*'Fixed data'!$C$3</f>
        <v>-5.1093242666666377E-5</v>
      </c>
      <c r="AY63" s="35">
        <f>AVERAGE(AY61:AY62)*'Fixed data'!$C$3</f>
        <v>-4.7033466666666378E-5</v>
      </c>
      <c r="AZ63" s="35">
        <f>AVERAGE(AZ61:AZ62)*'Fixed data'!$C$3</f>
        <v>-4.5809866666666379E-5</v>
      </c>
      <c r="BA63" s="35">
        <f>AVERAGE(BA61:BA62)*'Fixed data'!$C$3</f>
        <v>-4.4629199999999718E-5</v>
      </c>
      <c r="BB63" s="35">
        <f>AVERAGE(BB61:BB62)*'Fixed data'!$C$3</f>
        <v>-4.3491466666666377E-5</v>
      </c>
      <c r="BC63" s="35">
        <f>AVERAGE(BC61:BC62)*'Fixed data'!$C$3</f>
        <v>-4.2396666666666382E-5</v>
      </c>
      <c r="BD63" s="35">
        <f>AVERAGE(BD61:BD62)*'Fixed data'!$C$3</f>
        <v>-4.1344799999999706E-5</v>
      </c>
    </row>
    <row r="64" spans="1:56" ht="15.75" thickBot="1" x14ac:dyDescent="0.35">
      <c r="A64" s="116"/>
      <c r="B64" s="12" t="s">
        <v>94</v>
      </c>
      <c r="C64" s="12" t="s">
        <v>45</v>
      </c>
      <c r="D64" s="12" t="s">
        <v>40</v>
      </c>
      <c r="E64" s="54">
        <f t="shared" ref="E64:BD64" si="9">E29+E60+E63</f>
        <v>-1.4378619200000001E-3</v>
      </c>
      <c r="F64" s="54">
        <f t="shared" si="9"/>
        <v>-3.7802624177777787E-4</v>
      </c>
      <c r="G64" s="54">
        <f t="shared" si="9"/>
        <v>-3.7519624533333346E-4</v>
      </c>
      <c r="H64" s="54">
        <f t="shared" si="9"/>
        <v>-3.7232331555555568E-4</v>
      </c>
      <c r="I64" s="54">
        <f t="shared" si="9"/>
        <v>-3.6940745244444458E-4</v>
      </c>
      <c r="J64" s="54">
        <f t="shared" si="9"/>
        <v>-3.6644865600000016E-4</v>
      </c>
      <c r="K64" s="54">
        <f t="shared" si="9"/>
        <v>-3.6344692622222242E-4</v>
      </c>
      <c r="L64" s="54">
        <f t="shared" si="9"/>
        <v>-3.6040226311111125E-4</v>
      </c>
      <c r="M64" s="54">
        <f t="shared" si="9"/>
        <v>-3.5731466666666682E-4</v>
      </c>
      <c r="N64" s="54">
        <f t="shared" si="9"/>
        <v>-3.5418413688888901E-4</v>
      </c>
      <c r="O64" s="54">
        <f t="shared" si="9"/>
        <v>-3.5101067377777789E-4</v>
      </c>
      <c r="P64" s="54">
        <f t="shared" si="9"/>
        <v>-3.4779427733333345E-4</v>
      </c>
      <c r="Q64" s="54">
        <f t="shared" si="9"/>
        <v>-3.4453494755555569E-4</v>
      </c>
      <c r="R64" s="54">
        <f t="shared" si="9"/>
        <v>-3.412326844444446E-4</v>
      </c>
      <c r="S64" s="54">
        <f t="shared" si="9"/>
        <v>-3.3788748800000015E-4</v>
      </c>
      <c r="T64" s="54">
        <f t="shared" si="9"/>
        <v>-3.3449935822222243E-4</v>
      </c>
      <c r="U64" s="54">
        <f t="shared" si="9"/>
        <v>-3.3106829511111123E-4</v>
      </c>
      <c r="V64" s="54">
        <f t="shared" si="9"/>
        <v>-3.2759429866666676E-4</v>
      </c>
      <c r="W64" s="54">
        <f t="shared" si="9"/>
        <v>-3.2407736888888903E-4</v>
      </c>
      <c r="X64" s="54">
        <f t="shared" si="9"/>
        <v>-3.2051750577777793E-4</v>
      </c>
      <c r="Y64" s="54">
        <f t="shared" si="9"/>
        <v>-3.1691470933333345E-4</v>
      </c>
      <c r="Z64" s="54">
        <f t="shared" si="9"/>
        <v>-3.1326897955555571E-4</v>
      </c>
      <c r="AA64" s="54">
        <f t="shared" si="9"/>
        <v>-3.095803164444446E-4</v>
      </c>
      <c r="AB64" s="54">
        <f t="shared" si="9"/>
        <v>-3.0584872000000016E-4</v>
      </c>
      <c r="AC64" s="54">
        <f t="shared" si="9"/>
        <v>-3.0207419022222235E-4</v>
      </c>
      <c r="AD64" s="54">
        <f t="shared" si="9"/>
        <v>-2.9825672711111123E-4</v>
      </c>
      <c r="AE64" s="54">
        <f t="shared" si="9"/>
        <v>-2.9439633066666684E-4</v>
      </c>
      <c r="AF64" s="54">
        <f t="shared" si="9"/>
        <v>-2.9049300088888902E-4</v>
      </c>
      <c r="AG64" s="54">
        <f t="shared" si="9"/>
        <v>-2.8654673777777793E-4</v>
      </c>
      <c r="AH64" s="54">
        <f t="shared" si="9"/>
        <v>-2.8255754133333348E-4</v>
      </c>
      <c r="AI64" s="54">
        <f t="shared" si="9"/>
        <v>-2.785254115555557E-4</v>
      </c>
      <c r="AJ64" s="54">
        <f t="shared" si="9"/>
        <v>-2.7358292622222237E-4</v>
      </c>
      <c r="AK64" s="54">
        <f t="shared" si="9"/>
        <v>-2.6864044088888899E-4</v>
      </c>
      <c r="AL64" s="54">
        <f t="shared" si="9"/>
        <v>-2.6369795555555565E-4</v>
      </c>
      <c r="AM64" s="54">
        <f t="shared" si="9"/>
        <v>-2.5875547022222232E-4</v>
      </c>
      <c r="AN64" s="54">
        <f t="shared" si="9"/>
        <v>-2.5381298488888894E-4</v>
      </c>
      <c r="AO64" s="54">
        <f t="shared" si="9"/>
        <v>-2.4887049955555561E-4</v>
      </c>
      <c r="AP64" s="54">
        <f t="shared" si="9"/>
        <v>-2.4392801422222225E-4</v>
      </c>
      <c r="AQ64" s="54">
        <f t="shared" si="9"/>
        <v>-2.3898552888888889E-4</v>
      </c>
      <c r="AR64" s="54">
        <f t="shared" si="9"/>
        <v>-2.3404304355555556E-4</v>
      </c>
      <c r="AS64" s="54">
        <f t="shared" si="9"/>
        <v>-2.2910055822222223E-4</v>
      </c>
      <c r="AT64" s="54">
        <f t="shared" si="9"/>
        <v>-2.2415807288888884E-4</v>
      </c>
      <c r="AU64" s="54">
        <f t="shared" si="9"/>
        <v>-2.1921558755555551E-4</v>
      </c>
      <c r="AV64" s="54">
        <f t="shared" si="9"/>
        <v>-2.1427310222222218E-4</v>
      </c>
      <c r="AW64" s="54">
        <f t="shared" si="9"/>
        <v>-2.0933061688888882E-4</v>
      </c>
      <c r="AX64" s="54">
        <f t="shared" si="9"/>
        <v>-1.9342213155555546E-4</v>
      </c>
      <c r="AY64" s="54">
        <f t="shared" si="9"/>
        <v>-7.2811244444444156E-5</v>
      </c>
      <c r="AZ64" s="54">
        <f t="shared" si="9"/>
        <v>-7.0698755555555261E-5</v>
      </c>
      <c r="BA64" s="54">
        <f t="shared" si="9"/>
        <v>-6.8629199999999712E-5</v>
      </c>
      <c r="BB64" s="54">
        <f t="shared" si="9"/>
        <v>-6.6602577777777482E-5</v>
      </c>
      <c r="BC64" s="54">
        <f t="shared" si="9"/>
        <v>-6.4618888888888599E-5</v>
      </c>
      <c r="BD64" s="54">
        <f t="shared" si="9"/>
        <v>-6.2678133333333034E-5</v>
      </c>
    </row>
    <row r="65" spans="1:56" ht="12.75" customHeight="1" x14ac:dyDescent="0.3">
      <c r="A65" s="175" t="s">
        <v>229</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6"/>
      <c r="B66" s="9" t="s">
        <v>201</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6"/>
      <c r="B67" s="9" t="s">
        <v>297</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6"/>
      <c r="B68" s="9" t="s">
        <v>298</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6"/>
      <c r="B69" s="4" t="s">
        <v>202</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6"/>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6"/>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6"/>
      <c r="B72" s="4" t="s">
        <v>83</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6"/>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6"/>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6"/>
      <c r="B75" s="9" t="s">
        <v>210</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7"/>
      <c r="B76" s="13" t="s">
        <v>100</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-1.4378619200000001E-3</v>
      </c>
      <c r="F77" s="55">
        <f>IF('Fixed data'!$G$19=FALSE,F64+F76,F64)</f>
        <v>-3.7802624177777787E-4</v>
      </c>
      <c r="G77" s="55">
        <f>IF('Fixed data'!$G$19=FALSE,G64+G76,G64)</f>
        <v>-3.7519624533333346E-4</v>
      </c>
      <c r="H77" s="55">
        <f>IF('Fixed data'!$G$19=FALSE,H64+H76,H64)</f>
        <v>-3.7232331555555568E-4</v>
      </c>
      <c r="I77" s="55">
        <f>IF('Fixed data'!$G$19=FALSE,I64+I76,I64)</f>
        <v>-3.6940745244444458E-4</v>
      </c>
      <c r="J77" s="55">
        <f>IF('Fixed data'!$G$19=FALSE,J64+J76,J64)</f>
        <v>-3.6644865600000016E-4</v>
      </c>
      <c r="K77" s="55">
        <f>IF('Fixed data'!$G$19=FALSE,K64+K76,K64)</f>
        <v>-3.6344692622222242E-4</v>
      </c>
      <c r="L77" s="55">
        <f>IF('Fixed data'!$G$19=FALSE,L64+L76,L64)</f>
        <v>-3.6040226311111125E-4</v>
      </c>
      <c r="M77" s="55">
        <f>IF('Fixed data'!$G$19=FALSE,M64+M76,M64)</f>
        <v>-3.5731466666666682E-4</v>
      </c>
      <c r="N77" s="55">
        <f>IF('Fixed data'!$G$19=FALSE,N64+N76,N64)</f>
        <v>-3.5418413688888901E-4</v>
      </c>
      <c r="O77" s="55">
        <f>IF('Fixed data'!$G$19=FALSE,O64+O76,O64)</f>
        <v>-3.5101067377777789E-4</v>
      </c>
      <c r="P77" s="55">
        <f>IF('Fixed data'!$G$19=FALSE,P64+P76,P64)</f>
        <v>-3.4779427733333345E-4</v>
      </c>
      <c r="Q77" s="55">
        <f>IF('Fixed data'!$G$19=FALSE,Q64+Q76,Q64)</f>
        <v>-3.4453494755555569E-4</v>
      </c>
      <c r="R77" s="55">
        <f>IF('Fixed data'!$G$19=FALSE,R64+R76,R64)</f>
        <v>-3.412326844444446E-4</v>
      </c>
      <c r="S77" s="55">
        <f>IF('Fixed data'!$G$19=FALSE,S64+S76,S64)</f>
        <v>-3.3788748800000015E-4</v>
      </c>
      <c r="T77" s="55">
        <f>IF('Fixed data'!$G$19=FALSE,T64+T76,T64)</f>
        <v>-3.3449935822222243E-4</v>
      </c>
      <c r="U77" s="55">
        <f>IF('Fixed data'!$G$19=FALSE,U64+U76,U64)</f>
        <v>-3.3106829511111123E-4</v>
      </c>
      <c r="V77" s="55">
        <f>IF('Fixed data'!$G$19=FALSE,V64+V76,V64)</f>
        <v>-3.2759429866666676E-4</v>
      </c>
      <c r="W77" s="55">
        <f>IF('Fixed data'!$G$19=FALSE,W64+W76,W64)</f>
        <v>-3.2407736888888903E-4</v>
      </c>
      <c r="X77" s="55">
        <f>IF('Fixed data'!$G$19=FALSE,X64+X76,X64)</f>
        <v>-3.2051750577777793E-4</v>
      </c>
      <c r="Y77" s="55">
        <f>IF('Fixed data'!$G$19=FALSE,Y64+Y76,Y64)</f>
        <v>-3.1691470933333345E-4</v>
      </c>
      <c r="Z77" s="55">
        <f>IF('Fixed data'!$G$19=FALSE,Z64+Z76,Z64)</f>
        <v>-3.1326897955555571E-4</v>
      </c>
      <c r="AA77" s="55">
        <f>IF('Fixed data'!$G$19=FALSE,AA64+AA76,AA64)</f>
        <v>-3.095803164444446E-4</v>
      </c>
      <c r="AB77" s="55">
        <f>IF('Fixed data'!$G$19=FALSE,AB64+AB76,AB64)</f>
        <v>-3.0584872000000016E-4</v>
      </c>
      <c r="AC77" s="55">
        <f>IF('Fixed data'!$G$19=FALSE,AC64+AC76,AC64)</f>
        <v>-3.0207419022222235E-4</v>
      </c>
      <c r="AD77" s="55">
        <f>IF('Fixed data'!$G$19=FALSE,AD64+AD76,AD64)</f>
        <v>-2.9825672711111123E-4</v>
      </c>
      <c r="AE77" s="55">
        <f>IF('Fixed data'!$G$19=FALSE,AE64+AE76,AE64)</f>
        <v>-2.9439633066666684E-4</v>
      </c>
      <c r="AF77" s="55">
        <f>IF('Fixed data'!$G$19=FALSE,AF64+AF76,AF64)</f>
        <v>-2.9049300088888902E-4</v>
      </c>
      <c r="AG77" s="55">
        <f>IF('Fixed data'!$G$19=FALSE,AG64+AG76,AG64)</f>
        <v>-2.8654673777777793E-4</v>
      </c>
      <c r="AH77" s="55">
        <f>IF('Fixed data'!$G$19=FALSE,AH64+AH76,AH64)</f>
        <v>-2.8255754133333348E-4</v>
      </c>
      <c r="AI77" s="55">
        <f>IF('Fixed data'!$G$19=FALSE,AI64+AI76,AI64)</f>
        <v>-2.785254115555557E-4</v>
      </c>
      <c r="AJ77" s="55">
        <f>IF('Fixed data'!$G$19=FALSE,AJ64+AJ76,AJ64)</f>
        <v>-2.7358292622222237E-4</v>
      </c>
      <c r="AK77" s="55">
        <f>IF('Fixed data'!$G$19=FALSE,AK64+AK76,AK64)</f>
        <v>-2.6864044088888899E-4</v>
      </c>
      <c r="AL77" s="55">
        <f>IF('Fixed data'!$G$19=FALSE,AL64+AL76,AL64)</f>
        <v>-2.6369795555555565E-4</v>
      </c>
      <c r="AM77" s="55">
        <f>IF('Fixed data'!$G$19=FALSE,AM64+AM76,AM64)</f>
        <v>-2.5875547022222232E-4</v>
      </c>
      <c r="AN77" s="55">
        <f>IF('Fixed data'!$G$19=FALSE,AN64+AN76,AN64)</f>
        <v>-2.5381298488888894E-4</v>
      </c>
      <c r="AO77" s="55">
        <f>IF('Fixed data'!$G$19=FALSE,AO64+AO76,AO64)</f>
        <v>-2.4887049955555561E-4</v>
      </c>
      <c r="AP77" s="55">
        <f>IF('Fixed data'!$G$19=FALSE,AP64+AP76,AP64)</f>
        <v>-2.4392801422222225E-4</v>
      </c>
      <c r="AQ77" s="55">
        <f>IF('Fixed data'!$G$19=FALSE,AQ64+AQ76,AQ64)</f>
        <v>-2.3898552888888889E-4</v>
      </c>
      <c r="AR77" s="55">
        <f>IF('Fixed data'!$G$19=FALSE,AR64+AR76,AR64)</f>
        <v>-2.3404304355555556E-4</v>
      </c>
      <c r="AS77" s="55">
        <f>IF('Fixed data'!$G$19=FALSE,AS64+AS76,AS64)</f>
        <v>-2.2910055822222223E-4</v>
      </c>
      <c r="AT77" s="55">
        <f>IF('Fixed data'!$G$19=FALSE,AT64+AT76,AT64)</f>
        <v>-2.2415807288888884E-4</v>
      </c>
      <c r="AU77" s="55">
        <f>IF('Fixed data'!$G$19=FALSE,AU64+AU76,AU64)</f>
        <v>-2.1921558755555551E-4</v>
      </c>
      <c r="AV77" s="55">
        <f>IF('Fixed data'!$G$19=FALSE,AV64+AV76,AV64)</f>
        <v>-2.1427310222222218E-4</v>
      </c>
      <c r="AW77" s="55">
        <f>IF('Fixed data'!$G$19=FALSE,AW64+AW76,AW64)</f>
        <v>-2.0933061688888882E-4</v>
      </c>
      <c r="AX77" s="55">
        <f>IF('Fixed data'!$G$19=FALSE,AX64+AX76,AX64)</f>
        <v>-1.9342213155555546E-4</v>
      </c>
      <c r="AY77" s="55">
        <f>IF('Fixed data'!$G$19=FALSE,AY64+AY76,AY64)</f>
        <v>-7.2811244444444156E-5</v>
      </c>
      <c r="AZ77" s="55">
        <f>IF('Fixed data'!$G$19=FALSE,AZ64+AZ76,AZ64)</f>
        <v>-7.0698755555555261E-5</v>
      </c>
      <c r="BA77" s="55">
        <f>IF('Fixed data'!$G$19=FALSE,BA64+BA76,BA64)</f>
        <v>-6.8629199999999712E-5</v>
      </c>
      <c r="BB77" s="55">
        <f>IF('Fixed data'!$G$19=FALSE,BB64+BB76,BB64)</f>
        <v>-6.6602577777777482E-5</v>
      </c>
      <c r="BC77" s="55">
        <f>IF('Fixed data'!$G$19=FALSE,BC64+BC76,BC64)</f>
        <v>-6.4618888888888599E-5</v>
      </c>
      <c r="BD77" s="55">
        <f>IF('Fixed data'!$G$19=FALSE,BD64+BD76,BD64)</f>
        <v>-6.2678133333333034E-5</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-1.3892385700483094E-3</v>
      </c>
      <c r="F80" s="56">
        <f t="shared" ref="F80:BD80" si="11">F77*F78</f>
        <v>-3.5289154171885264E-4</v>
      </c>
      <c r="G80" s="56">
        <f t="shared" si="11"/>
        <v>-3.3840551667242989E-4</v>
      </c>
      <c r="H80" s="56">
        <f t="shared" si="11"/>
        <v>-3.2445825953185197E-4</v>
      </c>
      <c r="I80" s="56">
        <f t="shared" si="11"/>
        <v>-3.1103116259578869E-4</v>
      </c>
      <c r="J80" s="56">
        <f t="shared" si="11"/>
        <v>-2.9810621776171022E-4</v>
      </c>
      <c r="K80" s="56">
        <f t="shared" si="11"/>
        <v>-2.8566599869898576E-4</v>
      </c>
      <c r="L80" s="56">
        <f t="shared" si="11"/>
        <v>-2.7369364349306757E-4</v>
      </c>
      <c r="M80" s="56">
        <f t="shared" si="11"/>
        <v>-2.6217283775094134E-4</v>
      </c>
      <c r="N80" s="56">
        <f t="shared" si="11"/>
        <v>-2.5108779815809077E-4</v>
      </c>
      <c r="O80" s="56">
        <f t="shared" si="11"/>
        <v>-2.4042325647730448E-4</v>
      </c>
      <c r="P80" s="56">
        <f t="shared" si="11"/>
        <v>-2.3016444397973746E-4</v>
      </c>
      <c r="Q80" s="56">
        <f t="shared" si="11"/>
        <v>-2.2029707629873214E-4</v>
      </c>
      <c r="R80" s="56">
        <f t="shared" si="11"/>
        <v>-2.1080733869700401E-4</v>
      </c>
      <c r="S80" s="56">
        <f t="shared" si="11"/>
        <v>-2.0168187173790145E-4</v>
      </c>
      <c r="T80" s="56">
        <f t="shared" si="11"/>
        <v>-1.9290775735155807E-4</v>
      </c>
      <c r="U80" s="56">
        <f t="shared" si="11"/>
        <v>-1.8447250528687317E-4</v>
      </c>
      <c r="V80" s="56">
        <f t="shared" si="11"/>
        <v>-1.7636403994037336E-4</v>
      </c>
      <c r="W80" s="56">
        <f t="shared" si="11"/>
        <v>-1.6857068755313096E-4</v>
      </c>
      <c r="X80" s="56">
        <f t="shared" si="11"/>
        <v>-1.6108116376704207E-4</v>
      </c>
      <c r="Y80" s="56">
        <f t="shared" si="11"/>
        <v>-1.5388456153189622E-4</v>
      </c>
      <c r="Z80" s="56">
        <f t="shared" si="11"/>
        <v>-1.4697033935479926E-4</v>
      </c>
      <c r="AA80" s="56">
        <f t="shared" si="11"/>
        <v>-1.4032830988364717E-4</v>
      </c>
      <c r="AB80" s="56">
        <f t="shared" si="11"/>
        <v>-1.3394862881648266E-4</v>
      </c>
      <c r="AC80" s="56">
        <f t="shared" si="11"/>
        <v>-1.2782178412870329E-4</v>
      </c>
      <c r="AD80" s="56">
        <f t="shared" si="11"/>
        <v>-1.2193858561022935E-4</v>
      </c>
      <c r="AE80" s="56">
        <f t="shared" si="11"/>
        <v>-1.1629015470487727E-4</v>
      </c>
      <c r="AF80" s="56">
        <f t="shared" si="11"/>
        <v>-1.1086791464432517E-4</v>
      </c>
      <c r="AG80" s="56">
        <f t="shared" si="11"/>
        <v>-1.056635808691974E-4</v>
      </c>
      <c r="AH80" s="56">
        <f t="shared" si="11"/>
        <v>-1.0066915172993441E-4</v>
      </c>
      <c r="AI80" s="56">
        <f t="shared" si="11"/>
        <v>-1.1140658422292011E-4</v>
      </c>
      <c r="AJ80" s="56">
        <f t="shared" si="11"/>
        <v>-1.0624238215965013E-4</v>
      </c>
      <c r="AK80" s="56">
        <f t="shared" si="11"/>
        <v>-1.0128449714955145E-4</v>
      </c>
      <c r="AL80" s="56">
        <f t="shared" si="11"/>
        <v>-9.6525291703672259E-5</v>
      </c>
      <c r="AM80" s="56">
        <f t="shared" si="11"/>
        <v>-9.1957398209080362E-5</v>
      </c>
      <c r="AN80" s="56">
        <f t="shared" si="11"/>
        <v>-8.7573709687089541E-5</v>
      </c>
      <c r="AO80" s="56">
        <f t="shared" si="11"/>
        <v>-8.3367370860895572E-5</v>
      </c>
      <c r="AP80" s="56">
        <f t="shared" si="11"/>
        <v>-7.9331769522438816E-5</v>
      </c>
      <c r="AQ80" s="56">
        <f t="shared" si="11"/>
        <v>-7.5460528188640163E-5</v>
      </c>
      <c r="AR80" s="56">
        <f t="shared" si="11"/>
        <v>-7.1747496037477589E-5</v>
      </c>
      <c r="AS80" s="56">
        <f t="shared" si="11"/>
        <v>-6.8186741114679649E-5</v>
      </c>
      <c r="AT80" s="56">
        <f t="shared" si="11"/>
        <v>-6.4772542802113745E-5</v>
      </c>
      <c r="AU80" s="56">
        <f t="shared" si="11"/>
        <v>-6.1499384539235268E-5</v>
      </c>
      <c r="AV80" s="56">
        <f t="shared" si="11"/>
        <v>-5.8361946789245846E-5</v>
      </c>
      <c r="AW80" s="56">
        <f t="shared" si="11"/>
        <v>-5.5355100241880614E-5</v>
      </c>
      <c r="AX80" s="56">
        <f t="shared" si="11"/>
        <v>-4.9658526479762636E-5</v>
      </c>
      <c r="AY80" s="56">
        <f t="shared" si="11"/>
        <v>-1.8148840866691072E-5</v>
      </c>
      <c r="AZ80" s="56">
        <f t="shared" si="11"/>
        <v>-1.7109014073027288E-5</v>
      </c>
      <c r="BA80" s="56">
        <f t="shared" si="11"/>
        <v>-1.6124450592316124E-5</v>
      </c>
      <c r="BB80" s="56">
        <f t="shared" si="11"/>
        <v>-1.5192519523358782E-5</v>
      </c>
      <c r="BC80" s="56">
        <f t="shared" si="11"/>
        <v>-1.4310704896798988E-5</v>
      </c>
      <c r="BD80" s="56">
        <f t="shared" si="11"/>
        <v>-1.3476600962710376E-5</v>
      </c>
    </row>
    <row r="81" spans="1:56" x14ac:dyDescent="0.3">
      <c r="A81" s="76"/>
      <c r="B81" s="15" t="s">
        <v>18</v>
      </c>
      <c r="C81" s="15"/>
      <c r="D81" s="14" t="s">
        <v>40</v>
      </c>
      <c r="E81" s="57">
        <f>+E80</f>
        <v>-1.3892385700483094E-3</v>
      </c>
      <c r="F81" s="57">
        <f t="shared" ref="F81:BD81" si="12">+E81+F80</f>
        <v>-1.7421301117671621E-3</v>
      </c>
      <c r="G81" s="57">
        <f t="shared" si="12"/>
        <v>-2.0805356284395921E-3</v>
      </c>
      <c r="H81" s="57">
        <f t="shared" si="12"/>
        <v>-2.404993887971444E-3</v>
      </c>
      <c r="I81" s="57">
        <f t="shared" si="12"/>
        <v>-2.7160250505672326E-3</v>
      </c>
      <c r="J81" s="57">
        <f t="shared" si="12"/>
        <v>-3.014131268328943E-3</v>
      </c>
      <c r="K81" s="57">
        <f t="shared" si="12"/>
        <v>-3.2997972670279286E-3</v>
      </c>
      <c r="L81" s="57">
        <f t="shared" si="12"/>
        <v>-3.5734909105209962E-3</v>
      </c>
      <c r="M81" s="57">
        <f t="shared" si="12"/>
        <v>-3.8356637482719375E-3</v>
      </c>
      <c r="N81" s="57">
        <f t="shared" si="12"/>
        <v>-4.0867515464300284E-3</v>
      </c>
      <c r="O81" s="57">
        <f t="shared" si="12"/>
        <v>-4.3271748029073331E-3</v>
      </c>
      <c r="P81" s="57">
        <f t="shared" si="12"/>
        <v>-4.5573392468870703E-3</v>
      </c>
      <c r="Q81" s="57">
        <f t="shared" si="12"/>
        <v>-4.7776363231858028E-3</v>
      </c>
      <c r="R81" s="57">
        <f t="shared" si="12"/>
        <v>-4.9884436618828068E-3</v>
      </c>
      <c r="S81" s="57">
        <f t="shared" si="12"/>
        <v>-5.1901255336207078E-3</v>
      </c>
      <c r="T81" s="57">
        <f t="shared" si="12"/>
        <v>-5.383033290972266E-3</v>
      </c>
      <c r="U81" s="57">
        <f t="shared" si="12"/>
        <v>-5.5675057962591389E-3</v>
      </c>
      <c r="V81" s="57">
        <f t="shared" si="12"/>
        <v>-5.7438698361995119E-3</v>
      </c>
      <c r="W81" s="57">
        <f t="shared" si="12"/>
        <v>-5.9124405237526425E-3</v>
      </c>
      <c r="X81" s="57">
        <f t="shared" si="12"/>
        <v>-6.0735216875196845E-3</v>
      </c>
      <c r="Y81" s="57">
        <f t="shared" si="12"/>
        <v>-6.227406249051581E-3</v>
      </c>
      <c r="Z81" s="57">
        <f t="shared" si="12"/>
        <v>-6.3743765884063802E-3</v>
      </c>
      <c r="AA81" s="57">
        <f t="shared" si="12"/>
        <v>-6.5147048982900271E-3</v>
      </c>
      <c r="AB81" s="57">
        <f t="shared" si="12"/>
        <v>-6.6486535271065095E-3</v>
      </c>
      <c r="AC81" s="57">
        <f t="shared" si="12"/>
        <v>-6.7764753112352126E-3</v>
      </c>
      <c r="AD81" s="57">
        <f t="shared" si="12"/>
        <v>-6.8984138968454416E-3</v>
      </c>
      <c r="AE81" s="57">
        <f t="shared" si="12"/>
        <v>-7.0147040515503188E-3</v>
      </c>
      <c r="AF81" s="57">
        <f t="shared" si="12"/>
        <v>-7.1255719661946441E-3</v>
      </c>
      <c r="AG81" s="57">
        <f t="shared" si="12"/>
        <v>-7.2312355470638412E-3</v>
      </c>
      <c r="AH81" s="57">
        <f t="shared" si="12"/>
        <v>-7.3319046987937756E-3</v>
      </c>
      <c r="AI81" s="57">
        <f t="shared" si="12"/>
        <v>-7.4433112830166953E-3</v>
      </c>
      <c r="AJ81" s="57">
        <f t="shared" si="12"/>
        <v>-7.5495536651763451E-3</v>
      </c>
      <c r="AK81" s="57">
        <f t="shared" si="12"/>
        <v>-7.6508381623258967E-3</v>
      </c>
      <c r="AL81" s="57">
        <f t="shared" si="12"/>
        <v>-7.7473634540295693E-3</v>
      </c>
      <c r="AM81" s="57">
        <f t="shared" si="12"/>
        <v>-7.8393208522386498E-3</v>
      </c>
      <c r="AN81" s="57">
        <f t="shared" si="12"/>
        <v>-7.9268945619257389E-3</v>
      </c>
      <c r="AO81" s="57">
        <f t="shared" si="12"/>
        <v>-8.0102619327866338E-3</v>
      </c>
      <c r="AP81" s="57">
        <f t="shared" si="12"/>
        <v>-8.0895937023090728E-3</v>
      </c>
      <c r="AQ81" s="57">
        <f t="shared" si="12"/>
        <v>-8.1650542304977126E-3</v>
      </c>
      <c r="AR81" s="57">
        <f t="shared" si="12"/>
        <v>-8.2368017265351898E-3</v>
      </c>
      <c r="AS81" s="57">
        <f t="shared" si="12"/>
        <v>-8.3049884676498695E-3</v>
      </c>
      <c r="AT81" s="57">
        <f t="shared" si="12"/>
        <v>-8.3697610104519829E-3</v>
      </c>
      <c r="AU81" s="57">
        <f t="shared" si="12"/>
        <v>-8.431260394991218E-3</v>
      </c>
      <c r="AV81" s="57">
        <f t="shared" si="12"/>
        <v>-8.4896223417804638E-3</v>
      </c>
      <c r="AW81" s="57">
        <f t="shared" si="12"/>
        <v>-8.5449774420223445E-3</v>
      </c>
      <c r="AX81" s="57">
        <f t="shared" si="12"/>
        <v>-8.5946359685021064E-3</v>
      </c>
      <c r="AY81" s="57">
        <f t="shared" si="12"/>
        <v>-8.6127848093687977E-3</v>
      </c>
      <c r="AZ81" s="57">
        <f t="shared" si="12"/>
        <v>-8.6298938234418247E-3</v>
      </c>
      <c r="BA81" s="57">
        <f t="shared" si="12"/>
        <v>-8.646018274034141E-3</v>
      </c>
      <c r="BB81" s="57">
        <f t="shared" si="12"/>
        <v>-8.6612107935575E-3</v>
      </c>
      <c r="BC81" s="57">
        <f t="shared" si="12"/>
        <v>-8.6755214984542989E-3</v>
      </c>
      <c r="BD81" s="57">
        <f t="shared" si="12"/>
        <v>-8.6889980994170092E-3</v>
      </c>
    </row>
    <row r="82" spans="1:56" x14ac:dyDescent="0.3">
      <c r="A82" s="76"/>
      <c r="B82" s="14"/>
    </row>
    <row r="83" spans="1:56" x14ac:dyDescent="0.3">
      <c r="A83" s="76"/>
    </row>
    <row r="84" spans="1:56" x14ac:dyDescent="0.3">
      <c r="A84" s="118"/>
      <c r="B84" s="125" t="s">
        <v>216</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321</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8" t="s">
        <v>299</v>
      </c>
      <c r="B86" s="4" t="s">
        <v>211</v>
      </c>
      <c r="D86" s="4" t="s">
        <v>87</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8"/>
      <c r="B87" s="4" t="s">
        <v>212</v>
      </c>
      <c r="D87" s="4" t="s">
        <v>89</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8"/>
      <c r="B88" s="4" t="s">
        <v>213</v>
      </c>
      <c r="D88" s="4" t="s">
        <v>208</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8"/>
      <c r="B89" s="4" t="s">
        <v>214</v>
      </c>
      <c r="D89" s="4" t="s">
        <v>88</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8"/>
      <c r="B90" s="4" t="s">
        <v>331</v>
      </c>
      <c r="D90" s="4" t="s">
        <v>89</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8"/>
      <c r="B91" s="4" t="s">
        <v>332</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8"/>
      <c r="B92" s="4" t="s">
        <v>333</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8"/>
      <c r="B93" s="4" t="s">
        <v>215</v>
      </c>
      <c r="D93" s="4" t="s">
        <v>90</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334</v>
      </c>
    </row>
    <row r="97" spans="1:3" x14ac:dyDescent="0.3">
      <c r="B97" s="71" t="s">
        <v>154</v>
      </c>
    </row>
    <row r="98" spans="1:3" x14ac:dyDescent="0.3">
      <c r="B98" s="4" t="s">
        <v>318</v>
      </c>
    </row>
    <row r="99" spans="1:3" x14ac:dyDescent="0.3">
      <c r="B99" s="4" t="s">
        <v>336</v>
      </c>
    </row>
    <row r="100" spans="1:3" ht="16.5" x14ac:dyDescent="0.3">
      <c r="A100" s="87">
        <v>2</v>
      </c>
      <c r="B100" s="71" t="s">
        <v>153</v>
      </c>
    </row>
    <row r="105" spans="1:3" x14ac:dyDescent="0.3">
      <c r="C105" s="37"/>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6:B24">
      <formula1>$B$170:$B$216</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22" sqref="C22"/>
    </sheetView>
  </sheetViews>
  <sheetFormatPr defaultRowHeight="15" x14ac:dyDescent="0.25"/>
  <cols>
    <col min="1" max="1" width="5.85546875" customWidth="1"/>
    <col min="2" max="2" width="64.85546875" customWidth="1"/>
    <col min="3" max="3" width="94" customWidth="1"/>
  </cols>
  <sheetData>
    <row r="1" spans="1:3" ht="18.75" x14ac:dyDescent="0.3">
      <c r="A1" s="1" t="s">
        <v>351</v>
      </c>
    </row>
    <row r="2" spans="1:3" x14ac:dyDescent="0.25">
      <c r="A2" t="s">
        <v>78</v>
      </c>
    </row>
    <row r="4" spans="1:3" ht="15.75" thickBot="1" x14ac:dyDescent="0.3"/>
    <row r="5" spans="1:3" ht="30" x14ac:dyDescent="0.25">
      <c r="A5" s="182" t="s">
        <v>11</v>
      </c>
      <c r="B5" s="135" t="s">
        <v>157</v>
      </c>
      <c r="C5" s="141" t="s">
        <v>354</v>
      </c>
    </row>
    <row r="6" spans="1:3" x14ac:dyDescent="0.25">
      <c r="A6" s="183"/>
      <c r="B6" s="137" t="s">
        <v>175</v>
      </c>
      <c r="C6" s="139" t="s">
        <v>346</v>
      </c>
    </row>
    <row r="7" spans="1:3" ht="60" x14ac:dyDescent="0.25">
      <c r="A7" s="183"/>
      <c r="B7" s="137" t="s">
        <v>180</v>
      </c>
      <c r="C7" s="138" t="s">
        <v>343</v>
      </c>
    </row>
    <row r="8" spans="1:3" x14ac:dyDescent="0.25">
      <c r="A8" s="183"/>
      <c r="B8" s="137" t="s">
        <v>197</v>
      </c>
      <c r="C8" s="139"/>
    </row>
    <row r="9" spans="1:3" x14ac:dyDescent="0.25">
      <c r="A9" s="183"/>
      <c r="B9" s="137" t="s">
        <v>197</v>
      </c>
      <c r="C9" s="139"/>
    </row>
    <row r="10" spans="1:3" ht="15.75" thickBot="1" x14ac:dyDescent="0.3">
      <c r="A10" s="184"/>
      <c r="B10" s="126" t="s">
        <v>196</v>
      </c>
      <c r="C10" s="140"/>
    </row>
    <row r="12" spans="1:3" ht="15.75" thickBot="1" x14ac:dyDescent="0.3"/>
    <row r="13" spans="1:3" x14ac:dyDescent="0.25">
      <c r="A13" s="187" t="s">
        <v>300</v>
      </c>
      <c r="B13" s="142" t="s">
        <v>157</v>
      </c>
      <c r="C13" s="136" t="s">
        <v>345</v>
      </c>
    </row>
    <row r="14" spans="1:3" ht="15.75" x14ac:dyDescent="0.3">
      <c r="A14" s="188"/>
      <c r="B14" s="62" t="s">
        <v>197</v>
      </c>
      <c r="C14" s="143"/>
    </row>
    <row r="15" spans="1:3" ht="15.75" x14ac:dyDescent="0.3">
      <c r="A15" s="188"/>
      <c r="B15" s="62" t="s">
        <v>197</v>
      </c>
      <c r="C15" s="143"/>
    </row>
    <row r="16" spans="1:3" ht="15.75" x14ac:dyDescent="0.3">
      <c r="A16" s="188"/>
      <c r="B16" s="62" t="s">
        <v>197</v>
      </c>
      <c r="C16" s="143"/>
    </row>
    <row r="17" spans="1:3" ht="15.75" x14ac:dyDescent="0.3">
      <c r="A17" s="188"/>
      <c r="B17" s="62" t="s">
        <v>197</v>
      </c>
      <c r="C17" s="143"/>
    </row>
    <row r="18" spans="1:3" ht="15.75" x14ac:dyDescent="0.3">
      <c r="A18" s="188"/>
      <c r="B18" s="62" t="s">
        <v>197</v>
      </c>
      <c r="C18" s="143"/>
    </row>
    <row r="19" spans="1:3" ht="16.5" thickBot="1" x14ac:dyDescent="0.35">
      <c r="A19" s="189"/>
      <c r="B19" s="127" t="s">
        <v>320</v>
      </c>
      <c r="C19" s="144"/>
    </row>
  </sheetData>
  <mergeCells count="2">
    <mergeCell ref="A5:A10"/>
    <mergeCell ref="A13:A19"/>
  </mergeCells>
  <dataValidations count="3">
    <dataValidation type="list" allowBlank="1" showInputMessage="1" showErrorMessage="1" sqref="B13:B18">
      <formula1>$B$174:$B$220</formula1>
    </dataValidation>
    <dataValidation type="list" allowBlank="1" showInputMessage="1" showErrorMessage="1" sqref="B6:B10">
      <formula1>$B$117:$B$163</formula1>
    </dataValidation>
    <dataValidation type="list" allowBlank="1" showInputMessage="1" showErrorMessage="1" sqref="B5">
      <formula1>$B$117:$B$161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20" sqref="E2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84</v>
      </c>
      <c r="C3" s="48"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-2.0861618990633182E-2</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-2.5318137386038945E-2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-2.829711321745515E-2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-3.1321568872652694E-2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82</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2" t="s">
        <v>157</v>
      </c>
      <c r="C13" s="61" t="s">
        <v>347</v>
      </c>
      <c r="D13" s="62" t="s">
        <v>40</v>
      </c>
      <c r="E13" s="63">
        <f>'Option 1'!E13-0.02</f>
        <v>-0.03</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0"/>
      <c r="B14" s="62" t="s">
        <v>175</v>
      </c>
      <c r="C14" s="61"/>
      <c r="D14" s="62" t="s">
        <v>40</v>
      </c>
      <c r="E14" s="63">
        <v>-5.0000000000000002E-5</v>
      </c>
      <c r="F14" s="63">
        <f>E14</f>
        <v>-5.0000000000000002E-5</v>
      </c>
      <c r="G14" s="63">
        <f t="shared" ref="G14:AW14" si="0">F14</f>
        <v>-5.0000000000000002E-5</v>
      </c>
      <c r="H14" s="63">
        <f t="shared" si="0"/>
        <v>-5.0000000000000002E-5</v>
      </c>
      <c r="I14" s="63">
        <f t="shared" si="0"/>
        <v>-5.0000000000000002E-5</v>
      </c>
      <c r="J14" s="63">
        <f t="shared" si="0"/>
        <v>-5.0000000000000002E-5</v>
      </c>
      <c r="K14" s="63">
        <f t="shared" si="0"/>
        <v>-5.0000000000000002E-5</v>
      </c>
      <c r="L14" s="63">
        <f t="shared" si="0"/>
        <v>-5.0000000000000002E-5</v>
      </c>
      <c r="M14" s="63">
        <f t="shared" si="0"/>
        <v>-5.0000000000000002E-5</v>
      </c>
      <c r="N14" s="63">
        <f t="shared" si="0"/>
        <v>-5.0000000000000002E-5</v>
      </c>
      <c r="O14" s="63">
        <f t="shared" si="0"/>
        <v>-5.0000000000000002E-5</v>
      </c>
      <c r="P14" s="63">
        <f t="shared" si="0"/>
        <v>-5.0000000000000002E-5</v>
      </c>
      <c r="Q14" s="63">
        <f t="shared" si="0"/>
        <v>-5.0000000000000002E-5</v>
      </c>
      <c r="R14" s="63">
        <f t="shared" si="0"/>
        <v>-5.0000000000000002E-5</v>
      </c>
      <c r="S14" s="63">
        <f t="shared" si="0"/>
        <v>-5.0000000000000002E-5</v>
      </c>
      <c r="T14" s="63">
        <f t="shared" si="0"/>
        <v>-5.0000000000000002E-5</v>
      </c>
      <c r="U14" s="63">
        <f t="shared" si="0"/>
        <v>-5.0000000000000002E-5</v>
      </c>
      <c r="V14" s="63">
        <f t="shared" si="0"/>
        <v>-5.0000000000000002E-5</v>
      </c>
      <c r="W14" s="63">
        <f t="shared" si="0"/>
        <v>-5.0000000000000002E-5</v>
      </c>
      <c r="X14" s="63">
        <f t="shared" si="0"/>
        <v>-5.0000000000000002E-5</v>
      </c>
      <c r="Y14" s="63">
        <f t="shared" si="0"/>
        <v>-5.0000000000000002E-5</v>
      </c>
      <c r="Z14" s="63">
        <f t="shared" si="0"/>
        <v>-5.0000000000000002E-5</v>
      </c>
      <c r="AA14" s="63">
        <f t="shared" si="0"/>
        <v>-5.0000000000000002E-5</v>
      </c>
      <c r="AB14" s="63">
        <f t="shared" si="0"/>
        <v>-5.0000000000000002E-5</v>
      </c>
      <c r="AC14" s="63">
        <f t="shared" si="0"/>
        <v>-5.0000000000000002E-5</v>
      </c>
      <c r="AD14" s="63">
        <f t="shared" si="0"/>
        <v>-5.0000000000000002E-5</v>
      </c>
      <c r="AE14" s="63">
        <f t="shared" si="0"/>
        <v>-5.0000000000000002E-5</v>
      </c>
      <c r="AF14" s="63">
        <f t="shared" si="0"/>
        <v>-5.0000000000000002E-5</v>
      </c>
      <c r="AG14" s="63">
        <f t="shared" si="0"/>
        <v>-5.0000000000000002E-5</v>
      </c>
      <c r="AH14" s="63">
        <f t="shared" si="0"/>
        <v>-5.0000000000000002E-5</v>
      </c>
      <c r="AI14" s="63">
        <f t="shared" si="0"/>
        <v>-5.0000000000000002E-5</v>
      </c>
      <c r="AJ14" s="63">
        <f t="shared" si="0"/>
        <v>-5.0000000000000002E-5</v>
      </c>
      <c r="AK14" s="63">
        <f t="shared" si="0"/>
        <v>-5.0000000000000002E-5</v>
      </c>
      <c r="AL14" s="63">
        <f t="shared" si="0"/>
        <v>-5.0000000000000002E-5</v>
      </c>
      <c r="AM14" s="63">
        <f t="shared" si="0"/>
        <v>-5.0000000000000002E-5</v>
      </c>
      <c r="AN14" s="63">
        <f t="shared" si="0"/>
        <v>-5.0000000000000002E-5</v>
      </c>
      <c r="AO14" s="63">
        <f t="shared" si="0"/>
        <v>-5.0000000000000002E-5</v>
      </c>
      <c r="AP14" s="63">
        <f t="shared" si="0"/>
        <v>-5.0000000000000002E-5</v>
      </c>
      <c r="AQ14" s="63">
        <f t="shared" si="0"/>
        <v>-5.0000000000000002E-5</v>
      </c>
      <c r="AR14" s="63">
        <f t="shared" si="0"/>
        <v>-5.0000000000000002E-5</v>
      </c>
      <c r="AS14" s="63">
        <f t="shared" si="0"/>
        <v>-5.0000000000000002E-5</v>
      </c>
      <c r="AT14" s="63">
        <f t="shared" si="0"/>
        <v>-5.0000000000000002E-5</v>
      </c>
      <c r="AU14" s="63">
        <f t="shared" si="0"/>
        <v>-5.0000000000000002E-5</v>
      </c>
      <c r="AV14" s="63">
        <f t="shared" si="0"/>
        <v>-5.0000000000000002E-5</v>
      </c>
      <c r="AW14" s="63">
        <f t="shared" si="0"/>
        <v>-5.0000000000000002E-5</v>
      </c>
      <c r="AX14" s="62"/>
      <c r="AY14" s="62"/>
      <c r="AZ14" s="62"/>
      <c r="BA14" s="62"/>
      <c r="BB14" s="62"/>
      <c r="BC14" s="62"/>
      <c r="BD14" s="62"/>
    </row>
    <row r="15" spans="1:56" x14ac:dyDescent="0.3">
      <c r="A15" s="180"/>
      <c r="B15" s="62" t="s">
        <v>180</v>
      </c>
      <c r="C15" s="134"/>
      <c r="D15" s="62" t="s">
        <v>40</v>
      </c>
      <c r="E15" s="63">
        <f>-6/1000000</f>
        <v>-6.0000000000000002E-6</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0"/>
      <c r="B16" s="62" t="s">
        <v>197</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0"/>
      <c r="B17" s="62" t="s">
        <v>197</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1"/>
      <c r="B18" s="126" t="s">
        <v>196</v>
      </c>
      <c r="C18" s="132"/>
      <c r="D18" s="127" t="s">
        <v>40</v>
      </c>
      <c r="E18" s="60">
        <f>SUM(E13:E17)</f>
        <v>-3.0055999999999999E-2</v>
      </c>
      <c r="F18" s="60">
        <f t="shared" ref="F18:AW18" si="1">SUM(F13:F17)</f>
        <v>-5.0000000000000002E-5</v>
      </c>
      <c r="G18" s="60">
        <f t="shared" si="1"/>
        <v>-5.0000000000000002E-5</v>
      </c>
      <c r="H18" s="60">
        <f t="shared" si="1"/>
        <v>-5.0000000000000002E-5</v>
      </c>
      <c r="I18" s="60">
        <f t="shared" si="1"/>
        <v>-5.0000000000000002E-5</v>
      </c>
      <c r="J18" s="60">
        <f t="shared" si="1"/>
        <v>-5.0000000000000002E-5</v>
      </c>
      <c r="K18" s="60">
        <f t="shared" si="1"/>
        <v>-5.0000000000000002E-5</v>
      </c>
      <c r="L18" s="60">
        <f t="shared" si="1"/>
        <v>-5.0000000000000002E-5</v>
      </c>
      <c r="M18" s="60">
        <f t="shared" si="1"/>
        <v>-5.0000000000000002E-5</v>
      </c>
      <c r="N18" s="60">
        <f t="shared" si="1"/>
        <v>-5.0000000000000002E-5</v>
      </c>
      <c r="O18" s="60">
        <f t="shared" si="1"/>
        <v>-5.0000000000000002E-5</v>
      </c>
      <c r="P18" s="60">
        <f t="shared" si="1"/>
        <v>-5.0000000000000002E-5</v>
      </c>
      <c r="Q18" s="60">
        <f t="shared" si="1"/>
        <v>-5.0000000000000002E-5</v>
      </c>
      <c r="R18" s="60">
        <f t="shared" si="1"/>
        <v>-5.0000000000000002E-5</v>
      </c>
      <c r="S18" s="60">
        <f t="shared" si="1"/>
        <v>-5.0000000000000002E-5</v>
      </c>
      <c r="T18" s="60">
        <f t="shared" si="1"/>
        <v>-5.0000000000000002E-5</v>
      </c>
      <c r="U18" s="60">
        <f t="shared" si="1"/>
        <v>-5.0000000000000002E-5</v>
      </c>
      <c r="V18" s="60">
        <f t="shared" si="1"/>
        <v>-5.0000000000000002E-5</v>
      </c>
      <c r="W18" s="60">
        <f t="shared" si="1"/>
        <v>-5.0000000000000002E-5</v>
      </c>
      <c r="X18" s="60">
        <f t="shared" si="1"/>
        <v>-5.0000000000000002E-5</v>
      </c>
      <c r="Y18" s="60">
        <f t="shared" si="1"/>
        <v>-5.0000000000000002E-5</v>
      </c>
      <c r="Z18" s="60">
        <f t="shared" si="1"/>
        <v>-5.0000000000000002E-5</v>
      </c>
      <c r="AA18" s="60">
        <f t="shared" si="1"/>
        <v>-5.0000000000000002E-5</v>
      </c>
      <c r="AB18" s="60">
        <f t="shared" si="1"/>
        <v>-5.0000000000000002E-5</v>
      </c>
      <c r="AC18" s="60">
        <f t="shared" si="1"/>
        <v>-5.0000000000000002E-5</v>
      </c>
      <c r="AD18" s="60">
        <f t="shared" si="1"/>
        <v>-5.0000000000000002E-5</v>
      </c>
      <c r="AE18" s="60">
        <f t="shared" si="1"/>
        <v>-5.0000000000000002E-5</v>
      </c>
      <c r="AF18" s="60">
        <f t="shared" si="1"/>
        <v>-5.0000000000000002E-5</v>
      </c>
      <c r="AG18" s="60">
        <f t="shared" si="1"/>
        <v>-5.0000000000000002E-5</v>
      </c>
      <c r="AH18" s="60">
        <f t="shared" si="1"/>
        <v>-5.0000000000000002E-5</v>
      </c>
      <c r="AI18" s="60">
        <f t="shared" si="1"/>
        <v>-5.0000000000000002E-5</v>
      </c>
      <c r="AJ18" s="60">
        <f t="shared" si="1"/>
        <v>-5.0000000000000002E-5</v>
      </c>
      <c r="AK18" s="60">
        <f t="shared" si="1"/>
        <v>-5.0000000000000002E-5</v>
      </c>
      <c r="AL18" s="60">
        <f t="shared" si="1"/>
        <v>-5.0000000000000002E-5</v>
      </c>
      <c r="AM18" s="60">
        <f t="shared" si="1"/>
        <v>-5.0000000000000002E-5</v>
      </c>
      <c r="AN18" s="60">
        <f t="shared" si="1"/>
        <v>-5.0000000000000002E-5</v>
      </c>
      <c r="AO18" s="60">
        <f t="shared" si="1"/>
        <v>-5.0000000000000002E-5</v>
      </c>
      <c r="AP18" s="60">
        <f t="shared" si="1"/>
        <v>-5.0000000000000002E-5</v>
      </c>
      <c r="AQ18" s="60">
        <f t="shared" si="1"/>
        <v>-5.0000000000000002E-5</v>
      </c>
      <c r="AR18" s="60">
        <f t="shared" si="1"/>
        <v>-5.0000000000000002E-5</v>
      </c>
      <c r="AS18" s="60">
        <f t="shared" si="1"/>
        <v>-5.0000000000000002E-5</v>
      </c>
      <c r="AT18" s="60">
        <f t="shared" si="1"/>
        <v>-5.0000000000000002E-5</v>
      </c>
      <c r="AU18" s="60">
        <f t="shared" si="1"/>
        <v>-5.0000000000000002E-5</v>
      </c>
      <c r="AV18" s="60">
        <f t="shared" si="1"/>
        <v>-5.0000000000000002E-5</v>
      </c>
      <c r="AW18" s="60">
        <f t="shared" si="1"/>
        <v>-5.0000000000000002E-5</v>
      </c>
      <c r="AX18" s="62"/>
      <c r="AY18" s="62"/>
      <c r="AZ18" s="62"/>
      <c r="BA18" s="62"/>
      <c r="BB18" s="62"/>
      <c r="BC18" s="62"/>
      <c r="BD18" s="62"/>
    </row>
    <row r="19" spans="1:56" x14ac:dyDescent="0.3">
      <c r="A19" s="185" t="s">
        <v>300</v>
      </c>
      <c r="B19" s="62" t="s">
        <v>157</v>
      </c>
      <c r="C19" s="8"/>
      <c r="D19" s="9" t="s">
        <v>40</v>
      </c>
      <c r="E19" s="34">
        <f>-'Baseline scenario'!E7</f>
        <v>3.5000000000000001E-3</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5"/>
      <c r="B20" s="62" t="s">
        <v>175</v>
      </c>
      <c r="C20" s="8"/>
      <c r="D20" s="9" t="s">
        <v>40</v>
      </c>
      <c r="E20" s="34">
        <f>-'Baseline scenario'!E9</f>
        <v>6.0000000000000002E-6</v>
      </c>
      <c r="F20" s="34">
        <f>-'Baseline scenario'!F9</f>
        <v>0</v>
      </c>
      <c r="G20" s="34">
        <f>-'Baseline scenario'!G9</f>
        <v>0</v>
      </c>
      <c r="H20" s="34">
        <f>-'Baseline scenario'!H9</f>
        <v>0</v>
      </c>
      <c r="I20" s="34">
        <f>-'Baseline scenario'!I9</f>
        <v>0</v>
      </c>
      <c r="J20" s="34">
        <f>-'Baseline scenario'!J9</f>
        <v>0</v>
      </c>
      <c r="K20" s="34">
        <f>-'Baseline scenario'!K9</f>
        <v>0</v>
      </c>
      <c r="L20" s="34">
        <f>-'Baseline scenario'!L9</f>
        <v>0</v>
      </c>
      <c r="M20" s="34">
        <f>-'Baseline scenario'!M9</f>
        <v>0</v>
      </c>
      <c r="N20" s="34">
        <f>-'Baseline scenario'!N9</f>
        <v>0</v>
      </c>
      <c r="O20" s="34">
        <f>-'Baseline scenario'!O9</f>
        <v>0</v>
      </c>
      <c r="P20" s="34">
        <f>-'Baseline scenario'!P9</f>
        <v>0</v>
      </c>
      <c r="Q20" s="34">
        <f>-'Baseline scenario'!Q9</f>
        <v>0</v>
      </c>
      <c r="R20" s="34">
        <f>-'Baseline scenario'!R9</f>
        <v>0</v>
      </c>
      <c r="S20" s="34">
        <f>-'Baseline scenario'!S9</f>
        <v>0</v>
      </c>
      <c r="T20" s="34">
        <f>-'Baseline scenario'!T9</f>
        <v>0</v>
      </c>
      <c r="U20" s="34">
        <f>-'Baseline scenario'!U9</f>
        <v>0</v>
      </c>
      <c r="V20" s="34">
        <f>-'Baseline scenario'!V9</f>
        <v>0</v>
      </c>
      <c r="W20" s="34">
        <f>-'Baseline scenario'!W9</f>
        <v>0</v>
      </c>
      <c r="X20" s="34">
        <f>-'Baseline scenario'!X9</f>
        <v>0</v>
      </c>
      <c r="Y20" s="34">
        <f>-'Baseline scenario'!Y9</f>
        <v>0</v>
      </c>
      <c r="Z20" s="34">
        <f>-'Baseline scenario'!Z9</f>
        <v>0</v>
      </c>
      <c r="AA20" s="34">
        <f>-'Baseline scenario'!AA9</f>
        <v>0</v>
      </c>
      <c r="AB20" s="34">
        <f>-'Baseline scenario'!AB9</f>
        <v>0</v>
      </c>
      <c r="AC20" s="34">
        <f>-'Baseline scenario'!AC9</f>
        <v>0</v>
      </c>
      <c r="AD20" s="34">
        <f>-'Baseline scenario'!AD9</f>
        <v>0</v>
      </c>
      <c r="AE20" s="34">
        <f>-'Baseline scenario'!AE9</f>
        <v>0</v>
      </c>
      <c r="AF20" s="34">
        <f>-'Baseline scenario'!AF9</f>
        <v>0</v>
      </c>
      <c r="AG20" s="34">
        <f>-'Baseline scenario'!AG9</f>
        <v>0</v>
      </c>
      <c r="AH20" s="34">
        <f>-'Baseline scenario'!AH9</f>
        <v>0</v>
      </c>
      <c r="AI20" s="34">
        <f>-'Baseline scenario'!AI9</f>
        <v>0</v>
      </c>
      <c r="AJ20" s="34">
        <f>-'Baseline scenario'!AJ9</f>
        <v>0</v>
      </c>
      <c r="AK20" s="34">
        <f>-'Baseline scenario'!AK9</f>
        <v>0</v>
      </c>
      <c r="AL20" s="34">
        <f>-'Baseline scenario'!AL9</f>
        <v>0</v>
      </c>
      <c r="AM20" s="34">
        <f>-'Baseline scenario'!AM9</f>
        <v>0</v>
      </c>
      <c r="AN20" s="34">
        <f>-'Baseline scenario'!AN9</f>
        <v>0</v>
      </c>
      <c r="AO20" s="34">
        <f>-'Baseline scenario'!AO9</f>
        <v>0</v>
      </c>
      <c r="AP20" s="34">
        <f>-'Baseline scenario'!AP9</f>
        <v>0</v>
      </c>
      <c r="AQ20" s="34">
        <f>-'Baseline scenario'!AQ9</f>
        <v>0</v>
      </c>
      <c r="AR20" s="34">
        <f>-'Baseline scenario'!AR9</f>
        <v>0</v>
      </c>
      <c r="AS20" s="34">
        <f>-'Baseline scenario'!AS9</f>
        <v>0</v>
      </c>
      <c r="AT20" s="34">
        <f>-'Baseline scenario'!AT9</f>
        <v>0</v>
      </c>
      <c r="AU20" s="34">
        <f>-'Baseline scenario'!AU9</f>
        <v>0</v>
      </c>
      <c r="AV20" s="34">
        <f>-'Baseline scenario'!AV9</f>
        <v>0</v>
      </c>
      <c r="AW20" s="34">
        <f>-'Baseline scenario'!AW9</f>
        <v>0</v>
      </c>
      <c r="AX20" s="34"/>
      <c r="AY20" s="34"/>
      <c r="AZ20" s="34"/>
      <c r="BA20" s="34"/>
      <c r="BB20" s="34"/>
      <c r="BC20" s="34"/>
      <c r="BD20" s="34"/>
    </row>
    <row r="21" spans="1:56" x14ac:dyDescent="0.3">
      <c r="A21" s="185"/>
      <c r="B21" s="62" t="s">
        <v>197</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5"/>
      <c r="B22" s="62" t="s">
        <v>197</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5"/>
      <c r="B23" s="62" t="s">
        <v>197</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5"/>
      <c r="B24" s="62" t="s">
        <v>197</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6"/>
      <c r="B25" s="62" t="s">
        <v>320</v>
      </c>
      <c r="C25" s="8"/>
      <c r="D25" s="9" t="s">
        <v>40</v>
      </c>
      <c r="E25" s="69">
        <f>SUM(E19:E24)</f>
        <v>3.506E-3</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95</v>
      </c>
      <c r="C26" s="59" t="s">
        <v>93</v>
      </c>
      <c r="D26" s="58" t="s">
        <v>40</v>
      </c>
      <c r="E26" s="60">
        <f>E18+E25</f>
        <v>-2.6550000000000001E-2</v>
      </c>
      <c r="F26" s="60">
        <f t="shared" ref="F26:BD26" si="3">F18+F25</f>
        <v>-5.0000000000000002E-5</v>
      </c>
      <c r="G26" s="60">
        <f t="shared" si="3"/>
        <v>-5.0000000000000002E-5</v>
      </c>
      <c r="H26" s="60">
        <f t="shared" si="3"/>
        <v>-5.0000000000000002E-5</v>
      </c>
      <c r="I26" s="60">
        <f t="shared" si="3"/>
        <v>-5.0000000000000002E-5</v>
      </c>
      <c r="J26" s="60">
        <f t="shared" si="3"/>
        <v>-5.0000000000000002E-5</v>
      </c>
      <c r="K26" s="60">
        <f t="shared" si="3"/>
        <v>-5.0000000000000002E-5</v>
      </c>
      <c r="L26" s="60">
        <f t="shared" si="3"/>
        <v>-5.0000000000000002E-5</v>
      </c>
      <c r="M26" s="60">
        <f t="shared" si="3"/>
        <v>-5.0000000000000002E-5</v>
      </c>
      <c r="N26" s="60">
        <f t="shared" si="3"/>
        <v>-5.0000000000000002E-5</v>
      </c>
      <c r="O26" s="60">
        <f t="shared" si="3"/>
        <v>-5.0000000000000002E-5</v>
      </c>
      <c r="P26" s="60">
        <f t="shared" si="3"/>
        <v>-5.0000000000000002E-5</v>
      </c>
      <c r="Q26" s="60">
        <f t="shared" si="3"/>
        <v>-5.0000000000000002E-5</v>
      </c>
      <c r="R26" s="60">
        <f t="shared" si="3"/>
        <v>-5.0000000000000002E-5</v>
      </c>
      <c r="S26" s="60">
        <f t="shared" si="3"/>
        <v>-5.0000000000000002E-5</v>
      </c>
      <c r="T26" s="60">
        <f t="shared" si="3"/>
        <v>-5.0000000000000002E-5</v>
      </c>
      <c r="U26" s="60">
        <f t="shared" si="3"/>
        <v>-5.0000000000000002E-5</v>
      </c>
      <c r="V26" s="60">
        <f t="shared" si="3"/>
        <v>-5.0000000000000002E-5</v>
      </c>
      <c r="W26" s="60">
        <f t="shared" si="3"/>
        <v>-5.0000000000000002E-5</v>
      </c>
      <c r="X26" s="60">
        <f t="shared" si="3"/>
        <v>-5.0000000000000002E-5</v>
      </c>
      <c r="Y26" s="60">
        <f t="shared" si="3"/>
        <v>-5.0000000000000002E-5</v>
      </c>
      <c r="Z26" s="60">
        <f t="shared" si="3"/>
        <v>-5.0000000000000002E-5</v>
      </c>
      <c r="AA26" s="60">
        <f t="shared" si="3"/>
        <v>-5.0000000000000002E-5</v>
      </c>
      <c r="AB26" s="60">
        <f t="shared" si="3"/>
        <v>-5.0000000000000002E-5</v>
      </c>
      <c r="AC26" s="60">
        <f t="shared" si="3"/>
        <v>-5.0000000000000002E-5</v>
      </c>
      <c r="AD26" s="60">
        <f t="shared" si="3"/>
        <v>-5.0000000000000002E-5</v>
      </c>
      <c r="AE26" s="60">
        <f t="shared" si="3"/>
        <v>-5.0000000000000002E-5</v>
      </c>
      <c r="AF26" s="60">
        <f t="shared" si="3"/>
        <v>-5.0000000000000002E-5</v>
      </c>
      <c r="AG26" s="60">
        <f t="shared" si="3"/>
        <v>-5.0000000000000002E-5</v>
      </c>
      <c r="AH26" s="60">
        <f t="shared" si="3"/>
        <v>-5.0000000000000002E-5</v>
      </c>
      <c r="AI26" s="60">
        <f t="shared" si="3"/>
        <v>-5.0000000000000002E-5</v>
      </c>
      <c r="AJ26" s="60">
        <f t="shared" si="3"/>
        <v>-5.0000000000000002E-5</v>
      </c>
      <c r="AK26" s="60">
        <f t="shared" si="3"/>
        <v>-5.0000000000000002E-5</v>
      </c>
      <c r="AL26" s="60">
        <f t="shared" si="3"/>
        <v>-5.0000000000000002E-5</v>
      </c>
      <c r="AM26" s="60">
        <f t="shared" si="3"/>
        <v>-5.0000000000000002E-5</v>
      </c>
      <c r="AN26" s="60">
        <f t="shared" si="3"/>
        <v>-5.0000000000000002E-5</v>
      </c>
      <c r="AO26" s="60">
        <f t="shared" si="3"/>
        <v>-5.0000000000000002E-5</v>
      </c>
      <c r="AP26" s="60">
        <f t="shared" si="3"/>
        <v>-5.0000000000000002E-5</v>
      </c>
      <c r="AQ26" s="60">
        <f t="shared" si="3"/>
        <v>-5.0000000000000002E-5</v>
      </c>
      <c r="AR26" s="60">
        <f t="shared" si="3"/>
        <v>-5.0000000000000002E-5</v>
      </c>
      <c r="AS26" s="60">
        <f t="shared" si="3"/>
        <v>-5.0000000000000002E-5</v>
      </c>
      <c r="AT26" s="60">
        <f t="shared" si="3"/>
        <v>-5.0000000000000002E-5</v>
      </c>
      <c r="AU26" s="60">
        <f t="shared" si="3"/>
        <v>-5.0000000000000002E-5</v>
      </c>
      <c r="AV26" s="60">
        <f t="shared" si="3"/>
        <v>-5.0000000000000002E-5</v>
      </c>
      <c r="AW26" s="60">
        <f t="shared" si="3"/>
        <v>-5.0000000000000002E-5</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-2.1240000000000002E-2</v>
      </c>
      <c r="F28" s="35">
        <f t="shared" ref="F28:AW28" si="4">F26*F27</f>
        <v>-4.0000000000000003E-5</v>
      </c>
      <c r="G28" s="35">
        <f t="shared" si="4"/>
        <v>-4.0000000000000003E-5</v>
      </c>
      <c r="H28" s="35">
        <f t="shared" si="4"/>
        <v>-4.0000000000000003E-5</v>
      </c>
      <c r="I28" s="35">
        <f t="shared" si="4"/>
        <v>-4.0000000000000003E-5</v>
      </c>
      <c r="J28" s="35">
        <f t="shared" si="4"/>
        <v>-4.0000000000000003E-5</v>
      </c>
      <c r="K28" s="35">
        <f t="shared" si="4"/>
        <v>-4.0000000000000003E-5</v>
      </c>
      <c r="L28" s="35">
        <f t="shared" si="4"/>
        <v>-4.0000000000000003E-5</v>
      </c>
      <c r="M28" s="35">
        <f t="shared" si="4"/>
        <v>-4.0000000000000003E-5</v>
      </c>
      <c r="N28" s="35">
        <f t="shared" si="4"/>
        <v>-4.0000000000000003E-5</v>
      </c>
      <c r="O28" s="35">
        <f t="shared" si="4"/>
        <v>-4.0000000000000003E-5</v>
      </c>
      <c r="P28" s="35">
        <f t="shared" si="4"/>
        <v>-4.0000000000000003E-5</v>
      </c>
      <c r="Q28" s="35">
        <f t="shared" si="4"/>
        <v>-4.0000000000000003E-5</v>
      </c>
      <c r="R28" s="35">
        <f t="shared" si="4"/>
        <v>-4.0000000000000003E-5</v>
      </c>
      <c r="S28" s="35">
        <f t="shared" si="4"/>
        <v>-4.0000000000000003E-5</v>
      </c>
      <c r="T28" s="35">
        <f t="shared" si="4"/>
        <v>-4.0000000000000003E-5</v>
      </c>
      <c r="U28" s="35">
        <f t="shared" si="4"/>
        <v>-4.0000000000000003E-5</v>
      </c>
      <c r="V28" s="35">
        <f t="shared" si="4"/>
        <v>-4.0000000000000003E-5</v>
      </c>
      <c r="W28" s="35">
        <f t="shared" si="4"/>
        <v>-4.0000000000000003E-5</v>
      </c>
      <c r="X28" s="35">
        <f t="shared" si="4"/>
        <v>-4.0000000000000003E-5</v>
      </c>
      <c r="Y28" s="35">
        <f t="shared" si="4"/>
        <v>-4.0000000000000003E-5</v>
      </c>
      <c r="Z28" s="35">
        <f t="shared" si="4"/>
        <v>-4.0000000000000003E-5</v>
      </c>
      <c r="AA28" s="35">
        <f t="shared" si="4"/>
        <v>-4.0000000000000003E-5</v>
      </c>
      <c r="AB28" s="35">
        <f t="shared" si="4"/>
        <v>-4.0000000000000003E-5</v>
      </c>
      <c r="AC28" s="35">
        <f t="shared" si="4"/>
        <v>-4.0000000000000003E-5</v>
      </c>
      <c r="AD28" s="35">
        <f t="shared" si="4"/>
        <v>-4.0000000000000003E-5</v>
      </c>
      <c r="AE28" s="35">
        <f t="shared" si="4"/>
        <v>-4.0000000000000003E-5</v>
      </c>
      <c r="AF28" s="35">
        <f t="shared" si="4"/>
        <v>-4.0000000000000003E-5</v>
      </c>
      <c r="AG28" s="35">
        <f t="shared" si="4"/>
        <v>-4.0000000000000003E-5</v>
      </c>
      <c r="AH28" s="35">
        <f t="shared" si="4"/>
        <v>-4.0000000000000003E-5</v>
      </c>
      <c r="AI28" s="35">
        <f t="shared" si="4"/>
        <v>-4.0000000000000003E-5</v>
      </c>
      <c r="AJ28" s="35">
        <f t="shared" si="4"/>
        <v>-4.0000000000000003E-5</v>
      </c>
      <c r="AK28" s="35">
        <f t="shared" si="4"/>
        <v>-4.0000000000000003E-5</v>
      </c>
      <c r="AL28" s="35">
        <f t="shared" si="4"/>
        <v>-4.0000000000000003E-5</v>
      </c>
      <c r="AM28" s="35">
        <f t="shared" si="4"/>
        <v>-4.0000000000000003E-5</v>
      </c>
      <c r="AN28" s="35">
        <f t="shared" si="4"/>
        <v>-4.0000000000000003E-5</v>
      </c>
      <c r="AO28" s="35">
        <f t="shared" si="4"/>
        <v>-4.0000000000000003E-5</v>
      </c>
      <c r="AP28" s="35">
        <f t="shared" si="4"/>
        <v>-4.0000000000000003E-5</v>
      </c>
      <c r="AQ28" s="35">
        <f t="shared" si="4"/>
        <v>-4.0000000000000003E-5</v>
      </c>
      <c r="AR28" s="35">
        <f t="shared" si="4"/>
        <v>-4.0000000000000003E-5</v>
      </c>
      <c r="AS28" s="35">
        <f t="shared" si="4"/>
        <v>-4.0000000000000003E-5</v>
      </c>
      <c r="AT28" s="35">
        <f t="shared" si="4"/>
        <v>-4.0000000000000003E-5</v>
      </c>
      <c r="AU28" s="35">
        <f t="shared" si="4"/>
        <v>-4.0000000000000003E-5</v>
      </c>
      <c r="AV28" s="35">
        <f t="shared" si="4"/>
        <v>-4.0000000000000003E-5</v>
      </c>
      <c r="AW28" s="35">
        <f t="shared" si="4"/>
        <v>-4.0000000000000003E-5</v>
      </c>
      <c r="AX28" s="35"/>
      <c r="AY28" s="35"/>
      <c r="AZ28" s="35"/>
      <c r="BA28" s="35"/>
      <c r="BB28" s="35"/>
      <c r="BC28" s="35"/>
      <c r="BD28" s="35"/>
    </row>
    <row r="29" spans="1:56" x14ac:dyDescent="0.3">
      <c r="A29" s="117"/>
      <c r="B29" s="9" t="s">
        <v>92</v>
      </c>
      <c r="C29" s="11" t="s">
        <v>44</v>
      </c>
      <c r="D29" s="9" t="s">
        <v>40</v>
      </c>
      <c r="E29" s="35">
        <f>E26-E28</f>
        <v>-5.3099999999999987E-3</v>
      </c>
      <c r="F29" s="35">
        <f t="shared" ref="F29:AW29" si="5">F26-F28</f>
        <v>-9.9999999999999991E-6</v>
      </c>
      <c r="G29" s="35">
        <f t="shared" si="5"/>
        <v>-9.9999999999999991E-6</v>
      </c>
      <c r="H29" s="35">
        <f t="shared" si="5"/>
        <v>-9.9999999999999991E-6</v>
      </c>
      <c r="I29" s="35">
        <f t="shared" si="5"/>
        <v>-9.9999999999999991E-6</v>
      </c>
      <c r="J29" s="35">
        <f t="shared" si="5"/>
        <v>-9.9999999999999991E-6</v>
      </c>
      <c r="K29" s="35">
        <f t="shared" si="5"/>
        <v>-9.9999999999999991E-6</v>
      </c>
      <c r="L29" s="35">
        <f t="shared" si="5"/>
        <v>-9.9999999999999991E-6</v>
      </c>
      <c r="M29" s="35">
        <f t="shared" si="5"/>
        <v>-9.9999999999999991E-6</v>
      </c>
      <c r="N29" s="35">
        <f t="shared" si="5"/>
        <v>-9.9999999999999991E-6</v>
      </c>
      <c r="O29" s="35">
        <f t="shared" si="5"/>
        <v>-9.9999999999999991E-6</v>
      </c>
      <c r="P29" s="35">
        <f t="shared" si="5"/>
        <v>-9.9999999999999991E-6</v>
      </c>
      <c r="Q29" s="35">
        <f t="shared" si="5"/>
        <v>-9.9999999999999991E-6</v>
      </c>
      <c r="R29" s="35">
        <f t="shared" si="5"/>
        <v>-9.9999999999999991E-6</v>
      </c>
      <c r="S29" s="35">
        <f t="shared" si="5"/>
        <v>-9.9999999999999991E-6</v>
      </c>
      <c r="T29" s="35">
        <f t="shared" si="5"/>
        <v>-9.9999999999999991E-6</v>
      </c>
      <c r="U29" s="35">
        <f t="shared" si="5"/>
        <v>-9.9999999999999991E-6</v>
      </c>
      <c r="V29" s="35">
        <f t="shared" si="5"/>
        <v>-9.9999999999999991E-6</v>
      </c>
      <c r="W29" s="35">
        <f t="shared" si="5"/>
        <v>-9.9999999999999991E-6</v>
      </c>
      <c r="X29" s="35">
        <f t="shared" si="5"/>
        <v>-9.9999999999999991E-6</v>
      </c>
      <c r="Y29" s="35">
        <f t="shared" si="5"/>
        <v>-9.9999999999999991E-6</v>
      </c>
      <c r="Z29" s="35">
        <f t="shared" si="5"/>
        <v>-9.9999999999999991E-6</v>
      </c>
      <c r="AA29" s="35">
        <f t="shared" si="5"/>
        <v>-9.9999999999999991E-6</v>
      </c>
      <c r="AB29" s="35">
        <f t="shared" si="5"/>
        <v>-9.9999999999999991E-6</v>
      </c>
      <c r="AC29" s="35">
        <f t="shared" si="5"/>
        <v>-9.9999999999999991E-6</v>
      </c>
      <c r="AD29" s="35">
        <f t="shared" si="5"/>
        <v>-9.9999999999999991E-6</v>
      </c>
      <c r="AE29" s="35">
        <f t="shared" si="5"/>
        <v>-9.9999999999999991E-6</v>
      </c>
      <c r="AF29" s="35">
        <f t="shared" si="5"/>
        <v>-9.9999999999999991E-6</v>
      </c>
      <c r="AG29" s="35">
        <f t="shared" si="5"/>
        <v>-9.9999999999999991E-6</v>
      </c>
      <c r="AH29" s="35">
        <f t="shared" si="5"/>
        <v>-9.9999999999999991E-6</v>
      </c>
      <c r="AI29" s="35">
        <f t="shared" si="5"/>
        <v>-9.9999999999999991E-6</v>
      </c>
      <c r="AJ29" s="35">
        <f t="shared" si="5"/>
        <v>-9.9999999999999991E-6</v>
      </c>
      <c r="AK29" s="35">
        <f t="shared" si="5"/>
        <v>-9.9999999999999991E-6</v>
      </c>
      <c r="AL29" s="35">
        <f t="shared" si="5"/>
        <v>-9.9999999999999991E-6</v>
      </c>
      <c r="AM29" s="35">
        <f t="shared" si="5"/>
        <v>-9.9999999999999991E-6</v>
      </c>
      <c r="AN29" s="35">
        <f t="shared" si="5"/>
        <v>-9.9999999999999991E-6</v>
      </c>
      <c r="AO29" s="35">
        <f t="shared" si="5"/>
        <v>-9.9999999999999991E-6</v>
      </c>
      <c r="AP29" s="35">
        <f t="shared" si="5"/>
        <v>-9.9999999999999991E-6</v>
      </c>
      <c r="AQ29" s="35">
        <f t="shared" si="5"/>
        <v>-9.9999999999999991E-6</v>
      </c>
      <c r="AR29" s="35">
        <f t="shared" si="5"/>
        <v>-9.9999999999999991E-6</v>
      </c>
      <c r="AS29" s="35">
        <f t="shared" si="5"/>
        <v>-9.9999999999999991E-6</v>
      </c>
      <c r="AT29" s="35">
        <f t="shared" si="5"/>
        <v>-9.9999999999999991E-6</v>
      </c>
      <c r="AU29" s="35">
        <f t="shared" si="5"/>
        <v>-9.9999999999999991E-6</v>
      </c>
      <c r="AV29" s="35">
        <f t="shared" si="5"/>
        <v>-9.9999999999999991E-6</v>
      </c>
      <c r="AW29" s="35">
        <f t="shared" si="5"/>
        <v>-9.9999999999999991E-6</v>
      </c>
      <c r="AX29" s="35"/>
      <c r="AY29" s="35"/>
      <c r="AZ29" s="35"/>
      <c r="BA29" s="35"/>
      <c r="BB29" s="35"/>
      <c r="BC29" s="35"/>
      <c r="BD29" s="35"/>
    </row>
    <row r="30" spans="1:56" ht="16.5" hidden="1" customHeight="1" outlineLevel="1" x14ac:dyDescent="0.35">
      <c r="A30" s="117"/>
      <c r="B30" s="9" t="s">
        <v>1</v>
      </c>
      <c r="C30" s="11" t="s">
        <v>53</v>
      </c>
      <c r="D30" s="9" t="s">
        <v>40</v>
      </c>
      <c r="F30" s="35">
        <f>$E$28/'Fixed data'!$C$7</f>
        <v>-4.7200000000000003E-4</v>
      </c>
      <c r="G30" s="35">
        <f>$E$28/'Fixed data'!$C$7</f>
        <v>-4.7200000000000003E-4</v>
      </c>
      <c r="H30" s="35">
        <f>$E$28/'Fixed data'!$C$7</f>
        <v>-4.7200000000000003E-4</v>
      </c>
      <c r="I30" s="35">
        <f>$E$28/'Fixed data'!$C$7</f>
        <v>-4.7200000000000003E-4</v>
      </c>
      <c r="J30" s="35">
        <f>$E$28/'Fixed data'!$C$7</f>
        <v>-4.7200000000000003E-4</v>
      </c>
      <c r="K30" s="35">
        <f>$E$28/'Fixed data'!$C$7</f>
        <v>-4.7200000000000003E-4</v>
      </c>
      <c r="L30" s="35">
        <f>$E$28/'Fixed data'!$C$7</f>
        <v>-4.7200000000000003E-4</v>
      </c>
      <c r="M30" s="35">
        <f>$E$28/'Fixed data'!$C$7</f>
        <v>-4.7200000000000003E-4</v>
      </c>
      <c r="N30" s="35">
        <f>$E$28/'Fixed data'!$C$7</f>
        <v>-4.7200000000000003E-4</v>
      </c>
      <c r="O30" s="35">
        <f>$E$28/'Fixed data'!$C$7</f>
        <v>-4.7200000000000003E-4</v>
      </c>
      <c r="P30" s="35">
        <f>$E$28/'Fixed data'!$C$7</f>
        <v>-4.7200000000000003E-4</v>
      </c>
      <c r="Q30" s="35">
        <f>$E$28/'Fixed data'!$C$7</f>
        <v>-4.7200000000000003E-4</v>
      </c>
      <c r="R30" s="35">
        <f>$E$28/'Fixed data'!$C$7</f>
        <v>-4.7200000000000003E-4</v>
      </c>
      <c r="S30" s="35">
        <f>$E$28/'Fixed data'!$C$7</f>
        <v>-4.7200000000000003E-4</v>
      </c>
      <c r="T30" s="35">
        <f>$E$28/'Fixed data'!$C$7</f>
        <v>-4.7200000000000003E-4</v>
      </c>
      <c r="U30" s="35">
        <f>$E$28/'Fixed data'!$C$7</f>
        <v>-4.7200000000000003E-4</v>
      </c>
      <c r="V30" s="35">
        <f>$E$28/'Fixed data'!$C$7</f>
        <v>-4.7200000000000003E-4</v>
      </c>
      <c r="W30" s="35">
        <f>$E$28/'Fixed data'!$C$7</f>
        <v>-4.7200000000000003E-4</v>
      </c>
      <c r="X30" s="35">
        <f>$E$28/'Fixed data'!$C$7</f>
        <v>-4.7200000000000003E-4</v>
      </c>
      <c r="Y30" s="35">
        <f>$E$28/'Fixed data'!$C$7</f>
        <v>-4.7200000000000003E-4</v>
      </c>
      <c r="Z30" s="35">
        <f>$E$28/'Fixed data'!$C$7</f>
        <v>-4.7200000000000003E-4</v>
      </c>
      <c r="AA30" s="35">
        <f>$E$28/'Fixed data'!$C$7</f>
        <v>-4.7200000000000003E-4</v>
      </c>
      <c r="AB30" s="35">
        <f>$E$28/'Fixed data'!$C$7</f>
        <v>-4.7200000000000003E-4</v>
      </c>
      <c r="AC30" s="35">
        <f>$E$28/'Fixed data'!$C$7</f>
        <v>-4.7200000000000003E-4</v>
      </c>
      <c r="AD30" s="35">
        <f>$E$28/'Fixed data'!$C$7</f>
        <v>-4.7200000000000003E-4</v>
      </c>
      <c r="AE30" s="35">
        <f>$E$28/'Fixed data'!$C$7</f>
        <v>-4.7200000000000003E-4</v>
      </c>
      <c r="AF30" s="35">
        <f>$E$28/'Fixed data'!$C$7</f>
        <v>-4.7200000000000003E-4</v>
      </c>
      <c r="AG30" s="35">
        <f>$E$28/'Fixed data'!$C$7</f>
        <v>-4.7200000000000003E-4</v>
      </c>
      <c r="AH30" s="35">
        <f>$E$28/'Fixed data'!$C$7</f>
        <v>-4.7200000000000003E-4</v>
      </c>
      <c r="AI30" s="35">
        <f>$E$28/'Fixed data'!$C$7</f>
        <v>-4.7200000000000003E-4</v>
      </c>
      <c r="AJ30" s="35">
        <f>$E$28/'Fixed data'!$C$7</f>
        <v>-4.7200000000000003E-4</v>
      </c>
      <c r="AK30" s="35">
        <f>$E$28/'Fixed data'!$C$7</f>
        <v>-4.7200000000000003E-4</v>
      </c>
      <c r="AL30" s="35">
        <f>$E$28/'Fixed data'!$C$7</f>
        <v>-4.7200000000000003E-4</v>
      </c>
      <c r="AM30" s="35">
        <f>$E$28/'Fixed data'!$C$7</f>
        <v>-4.7200000000000003E-4</v>
      </c>
      <c r="AN30" s="35">
        <f>$E$28/'Fixed data'!$C$7</f>
        <v>-4.7200000000000003E-4</v>
      </c>
      <c r="AO30" s="35">
        <f>$E$28/'Fixed data'!$C$7</f>
        <v>-4.7200000000000003E-4</v>
      </c>
      <c r="AP30" s="35">
        <f>$E$28/'Fixed data'!$C$7</f>
        <v>-4.7200000000000003E-4</v>
      </c>
      <c r="AQ30" s="35">
        <f>$E$28/'Fixed data'!$C$7</f>
        <v>-4.7200000000000003E-4</v>
      </c>
      <c r="AR30" s="35">
        <f>$E$28/'Fixed data'!$C$7</f>
        <v>-4.7200000000000003E-4</v>
      </c>
      <c r="AS30" s="35">
        <f>$E$28/'Fixed data'!$C$7</f>
        <v>-4.7200000000000003E-4</v>
      </c>
      <c r="AT30" s="35">
        <f>$E$28/'Fixed data'!$C$7</f>
        <v>-4.7200000000000003E-4</v>
      </c>
      <c r="AU30" s="35">
        <f>$E$28/'Fixed data'!$C$7</f>
        <v>-4.7200000000000003E-4</v>
      </c>
      <c r="AV30" s="35">
        <f>$E$28/'Fixed data'!$C$7</f>
        <v>-4.7200000000000003E-4</v>
      </c>
      <c r="AW30" s="35">
        <f>$E$28/'Fixed data'!$C$7</f>
        <v>-4.7200000000000003E-4</v>
      </c>
      <c r="AX30" s="35">
        <f>$E$28/'Fixed data'!$C$7</f>
        <v>-4.7200000000000003E-4</v>
      </c>
      <c r="AY30" s="35"/>
      <c r="AZ30" s="35"/>
      <c r="BA30" s="35"/>
      <c r="BB30" s="35"/>
      <c r="BC30" s="35"/>
      <c r="BD30" s="35"/>
    </row>
    <row r="31" spans="1:56" ht="16.5" hidden="1" customHeight="1" outlineLevel="1" x14ac:dyDescent="0.35">
      <c r="A31" s="117"/>
      <c r="B31" s="9" t="s">
        <v>2</v>
      </c>
      <c r="C31" s="11" t="s">
        <v>54</v>
      </c>
      <c r="D31" s="9" t="s">
        <v>40</v>
      </c>
      <c r="F31" s="35"/>
      <c r="G31" s="35">
        <f>$F$28/'Fixed data'!$C$7</f>
        <v>-8.8888888888888898E-7</v>
      </c>
      <c r="H31" s="35">
        <f>$F$28/'Fixed data'!$C$7</f>
        <v>-8.8888888888888898E-7</v>
      </c>
      <c r="I31" s="35">
        <f>$F$28/'Fixed data'!$C$7</f>
        <v>-8.8888888888888898E-7</v>
      </c>
      <c r="J31" s="35">
        <f>$F$28/'Fixed data'!$C$7</f>
        <v>-8.8888888888888898E-7</v>
      </c>
      <c r="K31" s="35">
        <f>$F$28/'Fixed data'!$C$7</f>
        <v>-8.8888888888888898E-7</v>
      </c>
      <c r="L31" s="35">
        <f>$F$28/'Fixed data'!$C$7</f>
        <v>-8.8888888888888898E-7</v>
      </c>
      <c r="M31" s="35">
        <f>$F$28/'Fixed data'!$C$7</f>
        <v>-8.8888888888888898E-7</v>
      </c>
      <c r="N31" s="35">
        <f>$F$28/'Fixed data'!$C$7</f>
        <v>-8.8888888888888898E-7</v>
      </c>
      <c r="O31" s="35">
        <f>$F$28/'Fixed data'!$C$7</f>
        <v>-8.8888888888888898E-7</v>
      </c>
      <c r="P31" s="35">
        <f>$F$28/'Fixed data'!$C$7</f>
        <v>-8.8888888888888898E-7</v>
      </c>
      <c r="Q31" s="35">
        <f>$F$28/'Fixed data'!$C$7</f>
        <v>-8.8888888888888898E-7</v>
      </c>
      <c r="R31" s="35">
        <f>$F$28/'Fixed data'!$C$7</f>
        <v>-8.8888888888888898E-7</v>
      </c>
      <c r="S31" s="35">
        <f>$F$28/'Fixed data'!$C$7</f>
        <v>-8.8888888888888898E-7</v>
      </c>
      <c r="T31" s="35">
        <f>$F$28/'Fixed data'!$C$7</f>
        <v>-8.8888888888888898E-7</v>
      </c>
      <c r="U31" s="35">
        <f>$F$28/'Fixed data'!$C$7</f>
        <v>-8.8888888888888898E-7</v>
      </c>
      <c r="V31" s="35">
        <f>$F$28/'Fixed data'!$C$7</f>
        <v>-8.8888888888888898E-7</v>
      </c>
      <c r="W31" s="35">
        <f>$F$28/'Fixed data'!$C$7</f>
        <v>-8.8888888888888898E-7</v>
      </c>
      <c r="X31" s="35">
        <f>$F$28/'Fixed data'!$C$7</f>
        <v>-8.8888888888888898E-7</v>
      </c>
      <c r="Y31" s="35">
        <f>$F$28/'Fixed data'!$C$7</f>
        <v>-8.8888888888888898E-7</v>
      </c>
      <c r="Z31" s="35">
        <f>$F$28/'Fixed data'!$C$7</f>
        <v>-8.8888888888888898E-7</v>
      </c>
      <c r="AA31" s="35">
        <f>$F$28/'Fixed data'!$C$7</f>
        <v>-8.8888888888888898E-7</v>
      </c>
      <c r="AB31" s="35">
        <f>$F$28/'Fixed data'!$C$7</f>
        <v>-8.8888888888888898E-7</v>
      </c>
      <c r="AC31" s="35">
        <f>$F$28/'Fixed data'!$C$7</f>
        <v>-8.8888888888888898E-7</v>
      </c>
      <c r="AD31" s="35">
        <f>$F$28/'Fixed data'!$C$7</f>
        <v>-8.8888888888888898E-7</v>
      </c>
      <c r="AE31" s="35">
        <f>$F$28/'Fixed data'!$C$7</f>
        <v>-8.8888888888888898E-7</v>
      </c>
      <c r="AF31" s="35">
        <f>$F$28/'Fixed data'!$C$7</f>
        <v>-8.8888888888888898E-7</v>
      </c>
      <c r="AG31" s="35">
        <f>$F$28/'Fixed data'!$C$7</f>
        <v>-8.8888888888888898E-7</v>
      </c>
      <c r="AH31" s="35">
        <f>$F$28/'Fixed data'!$C$7</f>
        <v>-8.8888888888888898E-7</v>
      </c>
      <c r="AI31" s="35">
        <f>$F$28/'Fixed data'!$C$7</f>
        <v>-8.8888888888888898E-7</v>
      </c>
      <c r="AJ31" s="35">
        <f>$F$28/'Fixed data'!$C$7</f>
        <v>-8.8888888888888898E-7</v>
      </c>
      <c r="AK31" s="35">
        <f>$F$28/'Fixed data'!$C$7</f>
        <v>-8.8888888888888898E-7</v>
      </c>
      <c r="AL31" s="35">
        <f>$F$28/'Fixed data'!$C$7</f>
        <v>-8.8888888888888898E-7</v>
      </c>
      <c r="AM31" s="35">
        <f>$F$28/'Fixed data'!$C$7</f>
        <v>-8.8888888888888898E-7</v>
      </c>
      <c r="AN31" s="35">
        <f>$F$28/'Fixed data'!$C$7</f>
        <v>-8.8888888888888898E-7</v>
      </c>
      <c r="AO31" s="35">
        <f>$F$28/'Fixed data'!$C$7</f>
        <v>-8.8888888888888898E-7</v>
      </c>
      <c r="AP31" s="35">
        <f>$F$28/'Fixed data'!$C$7</f>
        <v>-8.8888888888888898E-7</v>
      </c>
      <c r="AQ31" s="35">
        <f>$F$28/'Fixed data'!$C$7</f>
        <v>-8.8888888888888898E-7</v>
      </c>
      <c r="AR31" s="35">
        <f>$F$28/'Fixed data'!$C$7</f>
        <v>-8.8888888888888898E-7</v>
      </c>
      <c r="AS31" s="35">
        <f>$F$28/'Fixed data'!$C$7</f>
        <v>-8.8888888888888898E-7</v>
      </c>
      <c r="AT31" s="35">
        <f>$F$28/'Fixed data'!$C$7</f>
        <v>-8.8888888888888898E-7</v>
      </c>
      <c r="AU31" s="35">
        <f>$F$28/'Fixed data'!$C$7</f>
        <v>-8.8888888888888898E-7</v>
      </c>
      <c r="AV31" s="35">
        <f>$F$28/'Fixed data'!$C$7</f>
        <v>-8.8888888888888898E-7</v>
      </c>
      <c r="AW31" s="35">
        <f>$F$28/'Fixed data'!$C$7</f>
        <v>-8.8888888888888898E-7</v>
      </c>
      <c r="AX31" s="35">
        <f>$F$28/'Fixed data'!$C$7</f>
        <v>-8.8888888888888898E-7</v>
      </c>
      <c r="AY31" s="35">
        <f>$F$28/'Fixed data'!$C$7</f>
        <v>-8.8888888888888898E-7</v>
      </c>
      <c r="AZ31" s="35"/>
      <c r="BA31" s="35"/>
      <c r="BB31" s="35"/>
      <c r="BC31" s="35"/>
      <c r="BD31" s="35"/>
    </row>
    <row r="32" spans="1:56" ht="16.5" hidden="1" customHeight="1" outlineLevel="1" x14ac:dyDescent="0.35">
      <c r="A32" s="117"/>
      <c r="B32" s="9" t="s">
        <v>3</v>
      </c>
      <c r="C32" s="11" t="s">
        <v>55</v>
      </c>
      <c r="D32" s="9" t="s">
        <v>40</v>
      </c>
      <c r="F32" s="35"/>
      <c r="G32" s="35"/>
      <c r="H32" s="35">
        <f>$G$28/'Fixed data'!$C$7</f>
        <v>-8.8888888888888898E-7</v>
      </c>
      <c r="I32" s="35">
        <f>$G$28/'Fixed data'!$C$7</f>
        <v>-8.8888888888888898E-7</v>
      </c>
      <c r="J32" s="35">
        <f>$G$28/'Fixed data'!$C$7</f>
        <v>-8.8888888888888898E-7</v>
      </c>
      <c r="K32" s="35">
        <f>$G$28/'Fixed data'!$C$7</f>
        <v>-8.8888888888888898E-7</v>
      </c>
      <c r="L32" s="35">
        <f>$G$28/'Fixed data'!$C$7</f>
        <v>-8.8888888888888898E-7</v>
      </c>
      <c r="M32" s="35">
        <f>$G$28/'Fixed data'!$C$7</f>
        <v>-8.8888888888888898E-7</v>
      </c>
      <c r="N32" s="35">
        <f>$G$28/'Fixed data'!$C$7</f>
        <v>-8.8888888888888898E-7</v>
      </c>
      <c r="O32" s="35">
        <f>$G$28/'Fixed data'!$C$7</f>
        <v>-8.8888888888888898E-7</v>
      </c>
      <c r="P32" s="35">
        <f>$G$28/'Fixed data'!$C$7</f>
        <v>-8.8888888888888898E-7</v>
      </c>
      <c r="Q32" s="35">
        <f>$G$28/'Fixed data'!$C$7</f>
        <v>-8.8888888888888898E-7</v>
      </c>
      <c r="R32" s="35">
        <f>$G$28/'Fixed data'!$C$7</f>
        <v>-8.8888888888888898E-7</v>
      </c>
      <c r="S32" s="35">
        <f>$G$28/'Fixed data'!$C$7</f>
        <v>-8.8888888888888898E-7</v>
      </c>
      <c r="T32" s="35">
        <f>$G$28/'Fixed data'!$C$7</f>
        <v>-8.8888888888888898E-7</v>
      </c>
      <c r="U32" s="35">
        <f>$G$28/'Fixed data'!$C$7</f>
        <v>-8.8888888888888898E-7</v>
      </c>
      <c r="V32" s="35">
        <f>$G$28/'Fixed data'!$C$7</f>
        <v>-8.8888888888888898E-7</v>
      </c>
      <c r="W32" s="35">
        <f>$G$28/'Fixed data'!$C$7</f>
        <v>-8.8888888888888898E-7</v>
      </c>
      <c r="X32" s="35">
        <f>$G$28/'Fixed data'!$C$7</f>
        <v>-8.8888888888888898E-7</v>
      </c>
      <c r="Y32" s="35">
        <f>$G$28/'Fixed data'!$C$7</f>
        <v>-8.8888888888888898E-7</v>
      </c>
      <c r="Z32" s="35">
        <f>$G$28/'Fixed data'!$C$7</f>
        <v>-8.8888888888888898E-7</v>
      </c>
      <c r="AA32" s="35">
        <f>$G$28/'Fixed data'!$C$7</f>
        <v>-8.8888888888888898E-7</v>
      </c>
      <c r="AB32" s="35">
        <f>$G$28/'Fixed data'!$C$7</f>
        <v>-8.8888888888888898E-7</v>
      </c>
      <c r="AC32" s="35">
        <f>$G$28/'Fixed data'!$C$7</f>
        <v>-8.8888888888888898E-7</v>
      </c>
      <c r="AD32" s="35">
        <f>$G$28/'Fixed data'!$C$7</f>
        <v>-8.8888888888888898E-7</v>
      </c>
      <c r="AE32" s="35">
        <f>$G$28/'Fixed data'!$C$7</f>
        <v>-8.8888888888888898E-7</v>
      </c>
      <c r="AF32" s="35">
        <f>$G$28/'Fixed data'!$C$7</f>
        <v>-8.8888888888888898E-7</v>
      </c>
      <c r="AG32" s="35">
        <f>$G$28/'Fixed data'!$C$7</f>
        <v>-8.8888888888888898E-7</v>
      </c>
      <c r="AH32" s="35">
        <f>$G$28/'Fixed data'!$C$7</f>
        <v>-8.8888888888888898E-7</v>
      </c>
      <c r="AI32" s="35">
        <f>$G$28/'Fixed data'!$C$7</f>
        <v>-8.8888888888888898E-7</v>
      </c>
      <c r="AJ32" s="35">
        <f>$G$28/'Fixed data'!$C$7</f>
        <v>-8.8888888888888898E-7</v>
      </c>
      <c r="AK32" s="35">
        <f>$G$28/'Fixed data'!$C$7</f>
        <v>-8.8888888888888898E-7</v>
      </c>
      <c r="AL32" s="35">
        <f>$G$28/'Fixed data'!$C$7</f>
        <v>-8.8888888888888898E-7</v>
      </c>
      <c r="AM32" s="35">
        <f>$G$28/'Fixed data'!$C$7</f>
        <v>-8.8888888888888898E-7</v>
      </c>
      <c r="AN32" s="35">
        <f>$G$28/'Fixed data'!$C$7</f>
        <v>-8.8888888888888898E-7</v>
      </c>
      <c r="AO32" s="35">
        <f>$G$28/'Fixed data'!$C$7</f>
        <v>-8.8888888888888898E-7</v>
      </c>
      <c r="AP32" s="35">
        <f>$G$28/'Fixed data'!$C$7</f>
        <v>-8.8888888888888898E-7</v>
      </c>
      <c r="AQ32" s="35">
        <f>$G$28/'Fixed data'!$C$7</f>
        <v>-8.8888888888888898E-7</v>
      </c>
      <c r="AR32" s="35">
        <f>$G$28/'Fixed data'!$C$7</f>
        <v>-8.8888888888888898E-7</v>
      </c>
      <c r="AS32" s="35">
        <f>$G$28/'Fixed data'!$C$7</f>
        <v>-8.8888888888888898E-7</v>
      </c>
      <c r="AT32" s="35">
        <f>$G$28/'Fixed data'!$C$7</f>
        <v>-8.8888888888888898E-7</v>
      </c>
      <c r="AU32" s="35">
        <f>$G$28/'Fixed data'!$C$7</f>
        <v>-8.8888888888888898E-7</v>
      </c>
      <c r="AV32" s="35">
        <f>$G$28/'Fixed data'!$C$7</f>
        <v>-8.8888888888888898E-7</v>
      </c>
      <c r="AW32" s="35">
        <f>$G$28/'Fixed data'!$C$7</f>
        <v>-8.8888888888888898E-7</v>
      </c>
      <c r="AX32" s="35">
        <f>$G$28/'Fixed data'!$C$7</f>
        <v>-8.8888888888888898E-7</v>
      </c>
      <c r="AY32" s="35">
        <f>$G$28/'Fixed data'!$C$7</f>
        <v>-8.8888888888888898E-7</v>
      </c>
      <c r="AZ32" s="35">
        <f>$G$28/'Fixed data'!$C$7</f>
        <v>-8.8888888888888898E-7</v>
      </c>
      <c r="BA32" s="35"/>
      <c r="BB32" s="35"/>
      <c r="BC32" s="35"/>
      <c r="BD32" s="35"/>
    </row>
    <row r="33" spans="1:57" ht="16.5" hidden="1" customHeight="1" outlineLevel="1" x14ac:dyDescent="0.35">
      <c r="A33" s="117"/>
      <c r="B33" s="9" t="s">
        <v>4</v>
      </c>
      <c r="C33" s="11" t="s">
        <v>56</v>
      </c>
      <c r="D33" s="9" t="s">
        <v>40</v>
      </c>
      <c r="F33" s="35"/>
      <c r="G33" s="35"/>
      <c r="H33" s="35"/>
      <c r="I33" s="35">
        <f>$H$28/'Fixed data'!$C$7</f>
        <v>-8.8888888888888898E-7</v>
      </c>
      <c r="J33" s="35">
        <f>$H$28/'Fixed data'!$C$7</f>
        <v>-8.8888888888888898E-7</v>
      </c>
      <c r="K33" s="35">
        <f>$H$28/'Fixed data'!$C$7</f>
        <v>-8.8888888888888898E-7</v>
      </c>
      <c r="L33" s="35">
        <f>$H$28/'Fixed data'!$C$7</f>
        <v>-8.8888888888888898E-7</v>
      </c>
      <c r="M33" s="35">
        <f>$H$28/'Fixed data'!$C$7</f>
        <v>-8.8888888888888898E-7</v>
      </c>
      <c r="N33" s="35">
        <f>$H$28/'Fixed data'!$C$7</f>
        <v>-8.8888888888888898E-7</v>
      </c>
      <c r="O33" s="35">
        <f>$H$28/'Fixed data'!$C$7</f>
        <v>-8.8888888888888898E-7</v>
      </c>
      <c r="P33" s="35">
        <f>$H$28/'Fixed data'!$C$7</f>
        <v>-8.8888888888888898E-7</v>
      </c>
      <c r="Q33" s="35">
        <f>$H$28/'Fixed data'!$C$7</f>
        <v>-8.8888888888888898E-7</v>
      </c>
      <c r="R33" s="35">
        <f>$H$28/'Fixed data'!$C$7</f>
        <v>-8.8888888888888898E-7</v>
      </c>
      <c r="S33" s="35">
        <f>$H$28/'Fixed data'!$C$7</f>
        <v>-8.8888888888888898E-7</v>
      </c>
      <c r="T33" s="35">
        <f>$H$28/'Fixed data'!$C$7</f>
        <v>-8.8888888888888898E-7</v>
      </c>
      <c r="U33" s="35">
        <f>$H$28/'Fixed data'!$C$7</f>
        <v>-8.8888888888888898E-7</v>
      </c>
      <c r="V33" s="35">
        <f>$H$28/'Fixed data'!$C$7</f>
        <v>-8.8888888888888898E-7</v>
      </c>
      <c r="W33" s="35">
        <f>$H$28/'Fixed data'!$C$7</f>
        <v>-8.8888888888888898E-7</v>
      </c>
      <c r="X33" s="35">
        <f>$H$28/'Fixed data'!$C$7</f>
        <v>-8.8888888888888898E-7</v>
      </c>
      <c r="Y33" s="35">
        <f>$H$28/'Fixed data'!$C$7</f>
        <v>-8.8888888888888898E-7</v>
      </c>
      <c r="Z33" s="35">
        <f>$H$28/'Fixed data'!$C$7</f>
        <v>-8.8888888888888898E-7</v>
      </c>
      <c r="AA33" s="35">
        <f>$H$28/'Fixed data'!$C$7</f>
        <v>-8.8888888888888898E-7</v>
      </c>
      <c r="AB33" s="35">
        <f>$H$28/'Fixed data'!$C$7</f>
        <v>-8.8888888888888898E-7</v>
      </c>
      <c r="AC33" s="35">
        <f>$H$28/'Fixed data'!$C$7</f>
        <v>-8.8888888888888898E-7</v>
      </c>
      <c r="AD33" s="35">
        <f>$H$28/'Fixed data'!$C$7</f>
        <v>-8.8888888888888898E-7</v>
      </c>
      <c r="AE33" s="35">
        <f>$H$28/'Fixed data'!$C$7</f>
        <v>-8.8888888888888898E-7</v>
      </c>
      <c r="AF33" s="35">
        <f>$H$28/'Fixed data'!$C$7</f>
        <v>-8.8888888888888898E-7</v>
      </c>
      <c r="AG33" s="35">
        <f>$H$28/'Fixed data'!$C$7</f>
        <v>-8.8888888888888898E-7</v>
      </c>
      <c r="AH33" s="35">
        <f>$H$28/'Fixed data'!$C$7</f>
        <v>-8.8888888888888898E-7</v>
      </c>
      <c r="AI33" s="35">
        <f>$H$28/'Fixed data'!$C$7</f>
        <v>-8.8888888888888898E-7</v>
      </c>
      <c r="AJ33" s="35">
        <f>$H$28/'Fixed data'!$C$7</f>
        <v>-8.8888888888888898E-7</v>
      </c>
      <c r="AK33" s="35">
        <f>$H$28/'Fixed data'!$C$7</f>
        <v>-8.8888888888888898E-7</v>
      </c>
      <c r="AL33" s="35">
        <f>$H$28/'Fixed data'!$C$7</f>
        <v>-8.8888888888888898E-7</v>
      </c>
      <c r="AM33" s="35">
        <f>$H$28/'Fixed data'!$C$7</f>
        <v>-8.8888888888888898E-7</v>
      </c>
      <c r="AN33" s="35">
        <f>$H$28/'Fixed data'!$C$7</f>
        <v>-8.8888888888888898E-7</v>
      </c>
      <c r="AO33" s="35">
        <f>$H$28/'Fixed data'!$C$7</f>
        <v>-8.8888888888888898E-7</v>
      </c>
      <c r="AP33" s="35">
        <f>$H$28/'Fixed data'!$C$7</f>
        <v>-8.8888888888888898E-7</v>
      </c>
      <c r="AQ33" s="35">
        <f>$H$28/'Fixed data'!$C$7</f>
        <v>-8.8888888888888898E-7</v>
      </c>
      <c r="AR33" s="35">
        <f>$H$28/'Fixed data'!$C$7</f>
        <v>-8.8888888888888898E-7</v>
      </c>
      <c r="AS33" s="35">
        <f>$H$28/'Fixed data'!$C$7</f>
        <v>-8.8888888888888898E-7</v>
      </c>
      <c r="AT33" s="35">
        <f>$H$28/'Fixed data'!$C$7</f>
        <v>-8.8888888888888898E-7</v>
      </c>
      <c r="AU33" s="35">
        <f>$H$28/'Fixed data'!$C$7</f>
        <v>-8.8888888888888898E-7</v>
      </c>
      <c r="AV33" s="35">
        <f>$H$28/'Fixed data'!$C$7</f>
        <v>-8.8888888888888898E-7</v>
      </c>
      <c r="AW33" s="35">
        <f>$H$28/'Fixed data'!$C$7</f>
        <v>-8.8888888888888898E-7</v>
      </c>
      <c r="AX33" s="35">
        <f>$H$28/'Fixed data'!$C$7</f>
        <v>-8.8888888888888898E-7</v>
      </c>
      <c r="AY33" s="35">
        <f>$H$28/'Fixed data'!$C$7</f>
        <v>-8.8888888888888898E-7</v>
      </c>
      <c r="AZ33" s="35">
        <f>$H$28/'Fixed data'!$C$7</f>
        <v>-8.8888888888888898E-7</v>
      </c>
      <c r="BA33" s="35">
        <f>$H$28/'Fixed data'!$C$7</f>
        <v>-8.8888888888888898E-7</v>
      </c>
      <c r="BB33" s="35"/>
      <c r="BC33" s="35"/>
      <c r="BD33" s="35"/>
    </row>
    <row r="34" spans="1:57" ht="16.5" hidden="1" customHeight="1" outlineLevel="1" x14ac:dyDescent="0.35">
      <c r="A34" s="117"/>
      <c r="B34" s="9" t="s">
        <v>5</v>
      </c>
      <c r="C34" s="11" t="s">
        <v>57</v>
      </c>
      <c r="D34" s="9" t="s">
        <v>40</v>
      </c>
      <c r="F34" s="35"/>
      <c r="G34" s="35"/>
      <c r="H34" s="35"/>
      <c r="I34" s="35"/>
      <c r="J34" s="35">
        <f>$I$28/'Fixed data'!$C$7</f>
        <v>-8.8888888888888898E-7</v>
      </c>
      <c r="K34" s="35">
        <f>$I$28/'Fixed data'!$C$7</f>
        <v>-8.8888888888888898E-7</v>
      </c>
      <c r="L34" s="35">
        <f>$I$28/'Fixed data'!$C$7</f>
        <v>-8.8888888888888898E-7</v>
      </c>
      <c r="M34" s="35">
        <f>$I$28/'Fixed data'!$C$7</f>
        <v>-8.8888888888888898E-7</v>
      </c>
      <c r="N34" s="35">
        <f>$I$28/'Fixed data'!$C$7</f>
        <v>-8.8888888888888898E-7</v>
      </c>
      <c r="O34" s="35">
        <f>$I$28/'Fixed data'!$C$7</f>
        <v>-8.8888888888888898E-7</v>
      </c>
      <c r="P34" s="35">
        <f>$I$28/'Fixed data'!$C$7</f>
        <v>-8.8888888888888898E-7</v>
      </c>
      <c r="Q34" s="35">
        <f>$I$28/'Fixed data'!$C$7</f>
        <v>-8.8888888888888898E-7</v>
      </c>
      <c r="R34" s="35">
        <f>$I$28/'Fixed data'!$C$7</f>
        <v>-8.8888888888888898E-7</v>
      </c>
      <c r="S34" s="35">
        <f>$I$28/'Fixed data'!$C$7</f>
        <v>-8.8888888888888898E-7</v>
      </c>
      <c r="T34" s="35">
        <f>$I$28/'Fixed data'!$C$7</f>
        <v>-8.8888888888888898E-7</v>
      </c>
      <c r="U34" s="35">
        <f>$I$28/'Fixed data'!$C$7</f>
        <v>-8.8888888888888898E-7</v>
      </c>
      <c r="V34" s="35">
        <f>$I$28/'Fixed data'!$C$7</f>
        <v>-8.8888888888888898E-7</v>
      </c>
      <c r="W34" s="35">
        <f>$I$28/'Fixed data'!$C$7</f>
        <v>-8.8888888888888898E-7</v>
      </c>
      <c r="X34" s="35">
        <f>$I$28/'Fixed data'!$C$7</f>
        <v>-8.8888888888888898E-7</v>
      </c>
      <c r="Y34" s="35">
        <f>$I$28/'Fixed data'!$C$7</f>
        <v>-8.8888888888888898E-7</v>
      </c>
      <c r="Z34" s="35">
        <f>$I$28/'Fixed data'!$C$7</f>
        <v>-8.8888888888888898E-7</v>
      </c>
      <c r="AA34" s="35">
        <f>$I$28/'Fixed data'!$C$7</f>
        <v>-8.8888888888888898E-7</v>
      </c>
      <c r="AB34" s="35">
        <f>$I$28/'Fixed data'!$C$7</f>
        <v>-8.8888888888888898E-7</v>
      </c>
      <c r="AC34" s="35">
        <f>$I$28/'Fixed data'!$C$7</f>
        <v>-8.8888888888888898E-7</v>
      </c>
      <c r="AD34" s="35">
        <f>$I$28/'Fixed data'!$C$7</f>
        <v>-8.8888888888888898E-7</v>
      </c>
      <c r="AE34" s="35">
        <f>$I$28/'Fixed data'!$C$7</f>
        <v>-8.8888888888888898E-7</v>
      </c>
      <c r="AF34" s="35">
        <f>$I$28/'Fixed data'!$C$7</f>
        <v>-8.8888888888888898E-7</v>
      </c>
      <c r="AG34" s="35">
        <f>$I$28/'Fixed data'!$C$7</f>
        <v>-8.8888888888888898E-7</v>
      </c>
      <c r="AH34" s="35">
        <f>$I$28/'Fixed data'!$C$7</f>
        <v>-8.8888888888888898E-7</v>
      </c>
      <c r="AI34" s="35">
        <f>$I$28/'Fixed data'!$C$7</f>
        <v>-8.8888888888888898E-7</v>
      </c>
      <c r="AJ34" s="35">
        <f>$I$28/'Fixed data'!$C$7</f>
        <v>-8.8888888888888898E-7</v>
      </c>
      <c r="AK34" s="35">
        <f>$I$28/'Fixed data'!$C$7</f>
        <v>-8.8888888888888898E-7</v>
      </c>
      <c r="AL34" s="35">
        <f>$I$28/'Fixed data'!$C$7</f>
        <v>-8.8888888888888898E-7</v>
      </c>
      <c r="AM34" s="35">
        <f>$I$28/'Fixed data'!$C$7</f>
        <v>-8.8888888888888898E-7</v>
      </c>
      <c r="AN34" s="35">
        <f>$I$28/'Fixed data'!$C$7</f>
        <v>-8.8888888888888898E-7</v>
      </c>
      <c r="AO34" s="35">
        <f>$I$28/'Fixed data'!$C$7</f>
        <v>-8.8888888888888898E-7</v>
      </c>
      <c r="AP34" s="35">
        <f>$I$28/'Fixed data'!$C$7</f>
        <v>-8.8888888888888898E-7</v>
      </c>
      <c r="AQ34" s="35">
        <f>$I$28/'Fixed data'!$C$7</f>
        <v>-8.8888888888888898E-7</v>
      </c>
      <c r="AR34" s="35">
        <f>$I$28/'Fixed data'!$C$7</f>
        <v>-8.8888888888888898E-7</v>
      </c>
      <c r="AS34" s="35">
        <f>$I$28/'Fixed data'!$C$7</f>
        <v>-8.8888888888888898E-7</v>
      </c>
      <c r="AT34" s="35">
        <f>$I$28/'Fixed data'!$C$7</f>
        <v>-8.8888888888888898E-7</v>
      </c>
      <c r="AU34" s="35">
        <f>$I$28/'Fixed data'!$C$7</f>
        <v>-8.8888888888888898E-7</v>
      </c>
      <c r="AV34" s="35">
        <f>$I$28/'Fixed data'!$C$7</f>
        <v>-8.8888888888888898E-7</v>
      </c>
      <c r="AW34" s="35">
        <f>$I$28/'Fixed data'!$C$7</f>
        <v>-8.8888888888888898E-7</v>
      </c>
      <c r="AX34" s="35">
        <f>$I$28/'Fixed data'!$C$7</f>
        <v>-8.8888888888888898E-7</v>
      </c>
      <c r="AY34" s="35">
        <f>$I$28/'Fixed data'!$C$7</f>
        <v>-8.8888888888888898E-7</v>
      </c>
      <c r="AZ34" s="35">
        <f>$I$28/'Fixed data'!$C$7</f>
        <v>-8.8888888888888898E-7</v>
      </c>
      <c r="BA34" s="35">
        <f>$I$28/'Fixed data'!$C$7</f>
        <v>-8.8888888888888898E-7</v>
      </c>
      <c r="BB34" s="35">
        <f>$I$28/'Fixed data'!$C$7</f>
        <v>-8.8888888888888898E-7</v>
      </c>
      <c r="BC34" s="35"/>
      <c r="BD34" s="35"/>
    </row>
    <row r="35" spans="1:57" ht="16.5" hidden="1" customHeight="1" outlineLevel="1" x14ac:dyDescent="0.35">
      <c r="A35" s="117"/>
      <c r="B35" s="9" t="s">
        <v>6</v>
      </c>
      <c r="C35" s="11" t="s">
        <v>58</v>
      </c>
      <c r="D35" s="9" t="s">
        <v>40</v>
      </c>
      <c r="F35" s="35"/>
      <c r="G35" s="35"/>
      <c r="H35" s="35"/>
      <c r="I35" s="35"/>
      <c r="J35" s="35"/>
      <c r="K35" s="35">
        <f>$J$28/'Fixed data'!$C$7</f>
        <v>-8.8888888888888898E-7</v>
      </c>
      <c r="L35" s="35">
        <f>$J$28/'Fixed data'!$C$7</f>
        <v>-8.8888888888888898E-7</v>
      </c>
      <c r="M35" s="35">
        <f>$J$28/'Fixed data'!$C$7</f>
        <v>-8.8888888888888898E-7</v>
      </c>
      <c r="N35" s="35">
        <f>$J$28/'Fixed data'!$C$7</f>
        <v>-8.8888888888888898E-7</v>
      </c>
      <c r="O35" s="35">
        <f>$J$28/'Fixed data'!$C$7</f>
        <v>-8.8888888888888898E-7</v>
      </c>
      <c r="P35" s="35">
        <f>$J$28/'Fixed data'!$C$7</f>
        <v>-8.8888888888888898E-7</v>
      </c>
      <c r="Q35" s="35">
        <f>$J$28/'Fixed data'!$C$7</f>
        <v>-8.8888888888888898E-7</v>
      </c>
      <c r="R35" s="35">
        <f>$J$28/'Fixed data'!$C$7</f>
        <v>-8.8888888888888898E-7</v>
      </c>
      <c r="S35" s="35">
        <f>$J$28/'Fixed data'!$C$7</f>
        <v>-8.8888888888888898E-7</v>
      </c>
      <c r="T35" s="35">
        <f>$J$28/'Fixed data'!$C$7</f>
        <v>-8.8888888888888898E-7</v>
      </c>
      <c r="U35" s="35">
        <f>$J$28/'Fixed data'!$C$7</f>
        <v>-8.8888888888888898E-7</v>
      </c>
      <c r="V35" s="35">
        <f>$J$28/'Fixed data'!$C$7</f>
        <v>-8.8888888888888898E-7</v>
      </c>
      <c r="W35" s="35">
        <f>$J$28/'Fixed data'!$C$7</f>
        <v>-8.8888888888888898E-7</v>
      </c>
      <c r="X35" s="35">
        <f>$J$28/'Fixed data'!$C$7</f>
        <v>-8.8888888888888898E-7</v>
      </c>
      <c r="Y35" s="35">
        <f>$J$28/'Fixed data'!$C$7</f>
        <v>-8.8888888888888898E-7</v>
      </c>
      <c r="Z35" s="35">
        <f>$J$28/'Fixed data'!$C$7</f>
        <v>-8.8888888888888898E-7</v>
      </c>
      <c r="AA35" s="35">
        <f>$J$28/'Fixed data'!$C$7</f>
        <v>-8.8888888888888898E-7</v>
      </c>
      <c r="AB35" s="35">
        <f>$J$28/'Fixed data'!$C$7</f>
        <v>-8.8888888888888898E-7</v>
      </c>
      <c r="AC35" s="35">
        <f>$J$28/'Fixed data'!$C$7</f>
        <v>-8.8888888888888898E-7</v>
      </c>
      <c r="AD35" s="35">
        <f>$J$28/'Fixed data'!$C$7</f>
        <v>-8.8888888888888898E-7</v>
      </c>
      <c r="AE35" s="35">
        <f>$J$28/'Fixed data'!$C$7</f>
        <v>-8.8888888888888898E-7</v>
      </c>
      <c r="AF35" s="35">
        <f>$J$28/'Fixed data'!$C$7</f>
        <v>-8.8888888888888898E-7</v>
      </c>
      <c r="AG35" s="35">
        <f>$J$28/'Fixed data'!$C$7</f>
        <v>-8.8888888888888898E-7</v>
      </c>
      <c r="AH35" s="35">
        <f>$J$28/'Fixed data'!$C$7</f>
        <v>-8.8888888888888898E-7</v>
      </c>
      <c r="AI35" s="35">
        <f>$J$28/'Fixed data'!$C$7</f>
        <v>-8.8888888888888898E-7</v>
      </c>
      <c r="AJ35" s="35">
        <f>$J$28/'Fixed data'!$C$7</f>
        <v>-8.8888888888888898E-7</v>
      </c>
      <c r="AK35" s="35">
        <f>$J$28/'Fixed data'!$C$7</f>
        <v>-8.8888888888888898E-7</v>
      </c>
      <c r="AL35" s="35">
        <f>$J$28/'Fixed data'!$C$7</f>
        <v>-8.8888888888888898E-7</v>
      </c>
      <c r="AM35" s="35">
        <f>$J$28/'Fixed data'!$C$7</f>
        <v>-8.8888888888888898E-7</v>
      </c>
      <c r="AN35" s="35">
        <f>$J$28/'Fixed data'!$C$7</f>
        <v>-8.8888888888888898E-7</v>
      </c>
      <c r="AO35" s="35">
        <f>$J$28/'Fixed data'!$C$7</f>
        <v>-8.8888888888888898E-7</v>
      </c>
      <c r="AP35" s="35">
        <f>$J$28/'Fixed data'!$C$7</f>
        <v>-8.8888888888888898E-7</v>
      </c>
      <c r="AQ35" s="35">
        <f>$J$28/'Fixed data'!$C$7</f>
        <v>-8.8888888888888898E-7</v>
      </c>
      <c r="AR35" s="35">
        <f>$J$28/'Fixed data'!$C$7</f>
        <v>-8.8888888888888898E-7</v>
      </c>
      <c r="AS35" s="35">
        <f>$J$28/'Fixed data'!$C$7</f>
        <v>-8.8888888888888898E-7</v>
      </c>
      <c r="AT35" s="35">
        <f>$J$28/'Fixed data'!$C$7</f>
        <v>-8.8888888888888898E-7</v>
      </c>
      <c r="AU35" s="35">
        <f>$J$28/'Fixed data'!$C$7</f>
        <v>-8.8888888888888898E-7</v>
      </c>
      <c r="AV35" s="35">
        <f>$J$28/'Fixed data'!$C$7</f>
        <v>-8.8888888888888898E-7</v>
      </c>
      <c r="AW35" s="35">
        <f>$J$28/'Fixed data'!$C$7</f>
        <v>-8.8888888888888898E-7</v>
      </c>
      <c r="AX35" s="35">
        <f>$J$28/'Fixed data'!$C$7</f>
        <v>-8.8888888888888898E-7</v>
      </c>
      <c r="AY35" s="35">
        <f>$J$28/'Fixed data'!$C$7</f>
        <v>-8.8888888888888898E-7</v>
      </c>
      <c r="AZ35" s="35">
        <f>$J$28/'Fixed data'!$C$7</f>
        <v>-8.8888888888888898E-7</v>
      </c>
      <c r="BA35" s="35">
        <f>$J$28/'Fixed data'!$C$7</f>
        <v>-8.8888888888888898E-7</v>
      </c>
      <c r="BB35" s="35">
        <f>$J$28/'Fixed data'!$C$7</f>
        <v>-8.8888888888888898E-7</v>
      </c>
      <c r="BC35" s="35">
        <f>$J$28/'Fixed data'!$C$7</f>
        <v>-8.8888888888888898E-7</v>
      </c>
      <c r="BD35" s="35"/>
    </row>
    <row r="36" spans="1:57" ht="16.5" hidden="1" customHeight="1" outlineLevel="1" x14ac:dyDescent="0.35">
      <c r="A36" s="117"/>
      <c r="B36" s="9" t="s">
        <v>32</v>
      </c>
      <c r="C36" s="11" t="s">
        <v>59</v>
      </c>
      <c r="D36" s="9" t="s">
        <v>40</v>
      </c>
      <c r="F36" s="35"/>
      <c r="G36" s="35"/>
      <c r="H36" s="35"/>
      <c r="I36" s="35"/>
      <c r="J36" s="35"/>
      <c r="K36" s="35"/>
      <c r="L36" s="35">
        <f>$K$28/'Fixed data'!$C$7</f>
        <v>-8.8888888888888898E-7</v>
      </c>
      <c r="M36" s="35">
        <f>$K$28/'Fixed data'!$C$7</f>
        <v>-8.8888888888888898E-7</v>
      </c>
      <c r="N36" s="35">
        <f>$K$28/'Fixed data'!$C$7</f>
        <v>-8.8888888888888898E-7</v>
      </c>
      <c r="O36" s="35">
        <f>$K$28/'Fixed data'!$C$7</f>
        <v>-8.8888888888888898E-7</v>
      </c>
      <c r="P36" s="35">
        <f>$K$28/'Fixed data'!$C$7</f>
        <v>-8.8888888888888898E-7</v>
      </c>
      <c r="Q36" s="35">
        <f>$K$28/'Fixed data'!$C$7</f>
        <v>-8.8888888888888898E-7</v>
      </c>
      <c r="R36" s="35">
        <f>$K$28/'Fixed data'!$C$7</f>
        <v>-8.8888888888888898E-7</v>
      </c>
      <c r="S36" s="35">
        <f>$K$28/'Fixed data'!$C$7</f>
        <v>-8.8888888888888898E-7</v>
      </c>
      <c r="T36" s="35">
        <f>$K$28/'Fixed data'!$C$7</f>
        <v>-8.8888888888888898E-7</v>
      </c>
      <c r="U36" s="35">
        <f>$K$28/'Fixed data'!$C$7</f>
        <v>-8.8888888888888898E-7</v>
      </c>
      <c r="V36" s="35">
        <f>$K$28/'Fixed data'!$C$7</f>
        <v>-8.8888888888888898E-7</v>
      </c>
      <c r="W36" s="35">
        <f>$K$28/'Fixed data'!$C$7</f>
        <v>-8.8888888888888898E-7</v>
      </c>
      <c r="X36" s="35">
        <f>$K$28/'Fixed data'!$C$7</f>
        <v>-8.8888888888888898E-7</v>
      </c>
      <c r="Y36" s="35">
        <f>$K$28/'Fixed data'!$C$7</f>
        <v>-8.8888888888888898E-7</v>
      </c>
      <c r="Z36" s="35">
        <f>$K$28/'Fixed data'!$C$7</f>
        <v>-8.8888888888888898E-7</v>
      </c>
      <c r="AA36" s="35">
        <f>$K$28/'Fixed data'!$C$7</f>
        <v>-8.8888888888888898E-7</v>
      </c>
      <c r="AB36" s="35">
        <f>$K$28/'Fixed data'!$C$7</f>
        <v>-8.8888888888888898E-7</v>
      </c>
      <c r="AC36" s="35">
        <f>$K$28/'Fixed data'!$C$7</f>
        <v>-8.8888888888888898E-7</v>
      </c>
      <c r="AD36" s="35">
        <f>$K$28/'Fixed data'!$C$7</f>
        <v>-8.8888888888888898E-7</v>
      </c>
      <c r="AE36" s="35">
        <f>$K$28/'Fixed data'!$C$7</f>
        <v>-8.8888888888888898E-7</v>
      </c>
      <c r="AF36" s="35">
        <f>$K$28/'Fixed data'!$C$7</f>
        <v>-8.8888888888888898E-7</v>
      </c>
      <c r="AG36" s="35">
        <f>$K$28/'Fixed data'!$C$7</f>
        <v>-8.8888888888888898E-7</v>
      </c>
      <c r="AH36" s="35">
        <f>$K$28/'Fixed data'!$C$7</f>
        <v>-8.8888888888888898E-7</v>
      </c>
      <c r="AI36" s="35">
        <f>$K$28/'Fixed data'!$C$7</f>
        <v>-8.8888888888888898E-7</v>
      </c>
      <c r="AJ36" s="35">
        <f>$K$28/'Fixed data'!$C$7</f>
        <v>-8.8888888888888898E-7</v>
      </c>
      <c r="AK36" s="35">
        <f>$K$28/'Fixed data'!$C$7</f>
        <v>-8.8888888888888898E-7</v>
      </c>
      <c r="AL36" s="35">
        <f>$K$28/'Fixed data'!$C$7</f>
        <v>-8.8888888888888898E-7</v>
      </c>
      <c r="AM36" s="35">
        <f>$K$28/'Fixed data'!$C$7</f>
        <v>-8.8888888888888898E-7</v>
      </c>
      <c r="AN36" s="35">
        <f>$K$28/'Fixed data'!$C$7</f>
        <v>-8.8888888888888898E-7</v>
      </c>
      <c r="AO36" s="35">
        <f>$K$28/'Fixed data'!$C$7</f>
        <v>-8.8888888888888898E-7</v>
      </c>
      <c r="AP36" s="35">
        <f>$K$28/'Fixed data'!$C$7</f>
        <v>-8.8888888888888898E-7</v>
      </c>
      <c r="AQ36" s="35">
        <f>$K$28/'Fixed data'!$C$7</f>
        <v>-8.8888888888888898E-7</v>
      </c>
      <c r="AR36" s="35">
        <f>$K$28/'Fixed data'!$C$7</f>
        <v>-8.8888888888888898E-7</v>
      </c>
      <c r="AS36" s="35">
        <f>$K$28/'Fixed data'!$C$7</f>
        <v>-8.8888888888888898E-7</v>
      </c>
      <c r="AT36" s="35">
        <f>$K$28/'Fixed data'!$C$7</f>
        <v>-8.8888888888888898E-7</v>
      </c>
      <c r="AU36" s="35">
        <f>$K$28/'Fixed data'!$C$7</f>
        <v>-8.8888888888888898E-7</v>
      </c>
      <c r="AV36" s="35">
        <f>$K$28/'Fixed data'!$C$7</f>
        <v>-8.8888888888888898E-7</v>
      </c>
      <c r="AW36" s="35">
        <f>$K$28/'Fixed data'!$C$7</f>
        <v>-8.8888888888888898E-7</v>
      </c>
      <c r="AX36" s="35">
        <f>$K$28/'Fixed data'!$C$7</f>
        <v>-8.8888888888888898E-7</v>
      </c>
      <c r="AY36" s="35">
        <f>$K$28/'Fixed data'!$C$7</f>
        <v>-8.8888888888888898E-7</v>
      </c>
      <c r="AZ36" s="35">
        <f>$K$28/'Fixed data'!$C$7</f>
        <v>-8.8888888888888898E-7</v>
      </c>
      <c r="BA36" s="35">
        <f>$K$28/'Fixed data'!$C$7</f>
        <v>-8.8888888888888898E-7</v>
      </c>
      <c r="BB36" s="35">
        <f>$K$28/'Fixed data'!$C$7</f>
        <v>-8.8888888888888898E-7</v>
      </c>
      <c r="BC36" s="35">
        <f>$K$28/'Fixed data'!$C$7</f>
        <v>-8.8888888888888898E-7</v>
      </c>
      <c r="BD36" s="35">
        <f>$K$28/'Fixed data'!$C$7</f>
        <v>-8.8888888888888898E-7</v>
      </c>
    </row>
    <row r="37" spans="1:57" ht="16.5" hidden="1" customHeight="1" outlineLevel="1" x14ac:dyDescent="0.35">
      <c r="A37" s="117"/>
      <c r="B37" s="9" t="s">
        <v>33</v>
      </c>
      <c r="C37" s="11" t="s">
        <v>60</v>
      </c>
      <c r="D37" s="9" t="s">
        <v>40</v>
      </c>
      <c r="F37" s="35"/>
      <c r="G37" s="35"/>
      <c r="H37" s="35"/>
      <c r="I37" s="35"/>
      <c r="J37" s="35"/>
      <c r="K37" s="35"/>
      <c r="L37" s="35"/>
      <c r="M37" s="35">
        <f>$L$28/'Fixed data'!$C$7</f>
        <v>-8.8888888888888898E-7</v>
      </c>
      <c r="N37" s="35">
        <f>$L$28/'Fixed data'!$C$7</f>
        <v>-8.8888888888888898E-7</v>
      </c>
      <c r="O37" s="35">
        <f>$L$28/'Fixed data'!$C$7</f>
        <v>-8.8888888888888898E-7</v>
      </c>
      <c r="P37" s="35">
        <f>$L$28/'Fixed data'!$C$7</f>
        <v>-8.8888888888888898E-7</v>
      </c>
      <c r="Q37" s="35">
        <f>$L$28/'Fixed data'!$C$7</f>
        <v>-8.8888888888888898E-7</v>
      </c>
      <c r="R37" s="35">
        <f>$L$28/'Fixed data'!$C$7</f>
        <v>-8.8888888888888898E-7</v>
      </c>
      <c r="S37" s="35">
        <f>$L$28/'Fixed data'!$C$7</f>
        <v>-8.8888888888888898E-7</v>
      </c>
      <c r="T37" s="35">
        <f>$L$28/'Fixed data'!$C$7</f>
        <v>-8.8888888888888898E-7</v>
      </c>
      <c r="U37" s="35">
        <f>$L$28/'Fixed data'!$C$7</f>
        <v>-8.8888888888888898E-7</v>
      </c>
      <c r="V37" s="35">
        <f>$L$28/'Fixed data'!$C$7</f>
        <v>-8.8888888888888898E-7</v>
      </c>
      <c r="W37" s="35">
        <f>$L$28/'Fixed data'!$C$7</f>
        <v>-8.8888888888888898E-7</v>
      </c>
      <c r="X37" s="35">
        <f>$L$28/'Fixed data'!$C$7</f>
        <v>-8.8888888888888898E-7</v>
      </c>
      <c r="Y37" s="35">
        <f>$L$28/'Fixed data'!$C$7</f>
        <v>-8.8888888888888898E-7</v>
      </c>
      <c r="Z37" s="35">
        <f>$L$28/'Fixed data'!$C$7</f>
        <v>-8.8888888888888898E-7</v>
      </c>
      <c r="AA37" s="35">
        <f>$L$28/'Fixed data'!$C$7</f>
        <v>-8.8888888888888898E-7</v>
      </c>
      <c r="AB37" s="35">
        <f>$L$28/'Fixed data'!$C$7</f>
        <v>-8.8888888888888898E-7</v>
      </c>
      <c r="AC37" s="35">
        <f>$L$28/'Fixed data'!$C$7</f>
        <v>-8.8888888888888898E-7</v>
      </c>
      <c r="AD37" s="35">
        <f>$L$28/'Fixed data'!$C$7</f>
        <v>-8.8888888888888898E-7</v>
      </c>
      <c r="AE37" s="35">
        <f>$L$28/'Fixed data'!$C$7</f>
        <v>-8.8888888888888898E-7</v>
      </c>
      <c r="AF37" s="35">
        <f>$L$28/'Fixed data'!$C$7</f>
        <v>-8.8888888888888898E-7</v>
      </c>
      <c r="AG37" s="35">
        <f>$L$28/'Fixed data'!$C$7</f>
        <v>-8.8888888888888898E-7</v>
      </c>
      <c r="AH37" s="35">
        <f>$L$28/'Fixed data'!$C$7</f>
        <v>-8.8888888888888898E-7</v>
      </c>
      <c r="AI37" s="35">
        <f>$L$28/'Fixed data'!$C$7</f>
        <v>-8.8888888888888898E-7</v>
      </c>
      <c r="AJ37" s="35">
        <f>$L$28/'Fixed data'!$C$7</f>
        <v>-8.8888888888888898E-7</v>
      </c>
      <c r="AK37" s="35">
        <f>$L$28/'Fixed data'!$C$7</f>
        <v>-8.8888888888888898E-7</v>
      </c>
      <c r="AL37" s="35">
        <f>$L$28/'Fixed data'!$C$7</f>
        <v>-8.8888888888888898E-7</v>
      </c>
      <c r="AM37" s="35">
        <f>$L$28/'Fixed data'!$C$7</f>
        <v>-8.8888888888888898E-7</v>
      </c>
      <c r="AN37" s="35">
        <f>$L$28/'Fixed data'!$C$7</f>
        <v>-8.8888888888888898E-7</v>
      </c>
      <c r="AO37" s="35">
        <f>$L$28/'Fixed data'!$C$7</f>
        <v>-8.8888888888888898E-7</v>
      </c>
      <c r="AP37" s="35">
        <f>$L$28/'Fixed data'!$C$7</f>
        <v>-8.8888888888888898E-7</v>
      </c>
      <c r="AQ37" s="35">
        <f>$L$28/'Fixed data'!$C$7</f>
        <v>-8.8888888888888898E-7</v>
      </c>
      <c r="AR37" s="35">
        <f>$L$28/'Fixed data'!$C$7</f>
        <v>-8.8888888888888898E-7</v>
      </c>
      <c r="AS37" s="35">
        <f>$L$28/'Fixed data'!$C$7</f>
        <v>-8.8888888888888898E-7</v>
      </c>
      <c r="AT37" s="35">
        <f>$L$28/'Fixed data'!$C$7</f>
        <v>-8.8888888888888898E-7</v>
      </c>
      <c r="AU37" s="35">
        <f>$L$28/'Fixed data'!$C$7</f>
        <v>-8.8888888888888898E-7</v>
      </c>
      <c r="AV37" s="35">
        <f>$L$28/'Fixed data'!$C$7</f>
        <v>-8.8888888888888898E-7</v>
      </c>
      <c r="AW37" s="35">
        <f>$L$28/'Fixed data'!$C$7</f>
        <v>-8.8888888888888898E-7</v>
      </c>
      <c r="AX37" s="35">
        <f>$L$28/'Fixed data'!$C$7</f>
        <v>-8.8888888888888898E-7</v>
      </c>
      <c r="AY37" s="35">
        <f>$L$28/'Fixed data'!$C$7</f>
        <v>-8.8888888888888898E-7</v>
      </c>
      <c r="AZ37" s="35">
        <f>$L$28/'Fixed data'!$C$7</f>
        <v>-8.8888888888888898E-7</v>
      </c>
      <c r="BA37" s="35">
        <f>$L$28/'Fixed data'!$C$7</f>
        <v>-8.8888888888888898E-7</v>
      </c>
      <c r="BB37" s="35">
        <f>$L$28/'Fixed data'!$C$7</f>
        <v>-8.8888888888888898E-7</v>
      </c>
      <c r="BC37" s="35">
        <f>$L$28/'Fixed data'!$C$7</f>
        <v>-8.8888888888888898E-7</v>
      </c>
      <c r="BD37" s="35">
        <f>$L$28/'Fixed data'!$C$7</f>
        <v>-8.8888888888888898E-7</v>
      </c>
    </row>
    <row r="38" spans="1:57" ht="16.5" hidden="1" customHeight="1" outlineLevel="1" x14ac:dyDescent="0.35">
      <c r="A38" s="117"/>
      <c r="B38" s="9" t="s">
        <v>109</v>
      </c>
      <c r="C38" s="11" t="s">
        <v>131</v>
      </c>
      <c r="D38" s="9" t="s">
        <v>40</v>
      </c>
      <c r="F38" s="35"/>
      <c r="G38" s="35"/>
      <c r="H38" s="35"/>
      <c r="I38" s="35"/>
      <c r="J38" s="35"/>
      <c r="K38" s="35"/>
      <c r="L38" s="35"/>
      <c r="M38" s="35"/>
      <c r="N38" s="35">
        <f>$M$28/'Fixed data'!$C$7</f>
        <v>-8.8888888888888898E-7</v>
      </c>
      <c r="O38" s="35">
        <f>$M$28/'Fixed data'!$C$7</f>
        <v>-8.8888888888888898E-7</v>
      </c>
      <c r="P38" s="35">
        <f>$M$28/'Fixed data'!$C$7</f>
        <v>-8.8888888888888898E-7</v>
      </c>
      <c r="Q38" s="35">
        <f>$M$28/'Fixed data'!$C$7</f>
        <v>-8.8888888888888898E-7</v>
      </c>
      <c r="R38" s="35">
        <f>$M$28/'Fixed data'!$C$7</f>
        <v>-8.8888888888888898E-7</v>
      </c>
      <c r="S38" s="35">
        <f>$M$28/'Fixed data'!$C$7</f>
        <v>-8.8888888888888898E-7</v>
      </c>
      <c r="T38" s="35">
        <f>$M$28/'Fixed data'!$C$7</f>
        <v>-8.8888888888888898E-7</v>
      </c>
      <c r="U38" s="35">
        <f>$M$28/'Fixed data'!$C$7</f>
        <v>-8.8888888888888898E-7</v>
      </c>
      <c r="V38" s="35">
        <f>$M$28/'Fixed data'!$C$7</f>
        <v>-8.8888888888888898E-7</v>
      </c>
      <c r="W38" s="35">
        <f>$M$28/'Fixed data'!$C$7</f>
        <v>-8.8888888888888898E-7</v>
      </c>
      <c r="X38" s="35">
        <f>$M$28/'Fixed data'!$C$7</f>
        <v>-8.8888888888888898E-7</v>
      </c>
      <c r="Y38" s="35">
        <f>$M$28/'Fixed data'!$C$7</f>
        <v>-8.8888888888888898E-7</v>
      </c>
      <c r="Z38" s="35">
        <f>$M$28/'Fixed data'!$C$7</f>
        <v>-8.8888888888888898E-7</v>
      </c>
      <c r="AA38" s="35">
        <f>$M$28/'Fixed data'!$C$7</f>
        <v>-8.8888888888888898E-7</v>
      </c>
      <c r="AB38" s="35">
        <f>$M$28/'Fixed data'!$C$7</f>
        <v>-8.8888888888888898E-7</v>
      </c>
      <c r="AC38" s="35">
        <f>$M$28/'Fixed data'!$C$7</f>
        <v>-8.8888888888888898E-7</v>
      </c>
      <c r="AD38" s="35">
        <f>$M$28/'Fixed data'!$C$7</f>
        <v>-8.8888888888888898E-7</v>
      </c>
      <c r="AE38" s="35">
        <f>$M$28/'Fixed data'!$C$7</f>
        <v>-8.8888888888888898E-7</v>
      </c>
      <c r="AF38" s="35">
        <f>$M$28/'Fixed data'!$C$7</f>
        <v>-8.8888888888888898E-7</v>
      </c>
      <c r="AG38" s="35">
        <f>$M$28/'Fixed data'!$C$7</f>
        <v>-8.8888888888888898E-7</v>
      </c>
      <c r="AH38" s="35">
        <f>$M$28/'Fixed data'!$C$7</f>
        <v>-8.8888888888888898E-7</v>
      </c>
      <c r="AI38" s="35">
        <f>$M$28/'Fixed data'!$C$7</f>
        <v>-8.8888888888888898E-7</v>
      </c>
      <c r="AJ38" s="35">
        <f>$M$28/'Fixed data'!$C$7</f>
        <v>-8.8888888888888898E-7</v>
      </c>
      <c r="AK38" s="35">
        <f>$M$28/'Fixed data'!$C$7</f>
        <v>-8.8888888888888898E-7</v>
      </c>
      <c r="AL38" s="35">
        <f>$M$28/'Fixed data'!$C$7</f>
        <v>-8.8888888888888898E-7</v>
      </c>
      <c r="AM38" s="35">
        <f>$M$28/'Fixed data'!$C$7</f>
        <v>-8.8888888888888898E-7</v>
      </c>
      <c r="AN38" s="35">
        <f>$M$28/'Fixed data'!$C$7</f>
        <v>-8.8888888888888898E-7</v>
      </c>
      <c r="AO38" s="35">
        <f>$M$28/'Fixed data'!$C$7</f>
        <v>-8.8888888888888898E-7</v>
      </c>
      <c r="AP38" s="35">
        <f>$M$28/'Fixed data'!$C$7</f>
        <v>-8.8888888888888898E-7</v>
      </c>
      <c r="AQ38" s="35">
        <f>$M$28/'Fixed data'!$C$7</f>
        <v>-8.8888888888888898E-7</v>
      </c>
      <c r="AR38" s="35">
        <f>$M$28/'Fixed data'!$C$7</f>
        <v>-8.8888888888888898E-7</v>
      </c>
      <c r="AS38" s="35">
        <f>$M$28/'Fixed data'!$C$7</f>
        <v>-8.8888888888888898E-7</v>
      </c>
      <c r="AT38" s="35">
        <f>$M$28/'Fixed data'!$C$7</f>
        <v>-8.8888888888888898E-7</v>
      </c>
      <c r="AU38" s="35">
        <f>$M$28/'Fixed data'!$C$7</f>
        <v>-8.8888888888888898E-7</v>
      </c>
      <c r="AV38" s="35">
        <f>$M$28/'Fixed data'!$C$7</f>
        <v>-8.8888888888888898E-7</v>
      </c>
      <c r="AW38" s="35">
        <f>$M$28/'Fixed data'!$C$7</f>
        <v>-8.8888888888888898E-7</v>
      </c>
      <c r="AX38" s="35">
        <f>$M$28/'Fixed data'!$C$7</f>
        <v>-8.8888888888888898E-7</v>
      </c>
      <c r="AY38" s="35">
        <f>$M$28/'Fixed data'!$C$7</f>
        <v>-8.8888888888888898E-7</v>
      </c>
      <c r="AZ38" s="35">
        <f>$M$28/'Fixed data'!$C$7</f>
        <v>-8.8888888888888898E-7</v>
      </c>
      <c r="BA38" s="35">
        <f>$M$28/'Fixed data'!$C$7</f>
        <v>-8.8888888888888898E-7</v>
      </c>
      <c r="BB38" s="35">
        <f>$M$28/'Fixed data'!$C$7</f>
        <v>-8.8888888888888898E-7</v>
      </c>
      <c r="BC38" s="35">
        <f>$M$28/'Fixed data'!$C$7</f>
        <v>-8.8888888888888898E-7</v>
      </c>
      <c r="BD38" s="35">
        <f>$M$28/'Fixed data'!$C$7</f>
        <v>-8.8888888888888898E-7</v>
      </c>
      <c r="BE38" s="35"/>
    </row>
    <row r="39" spans="1:57" ht="16.5" hidden="1" customHeight="1" outlineLevel="1" x14ac:dyDescent="0.35">
      <c r="A39" s="117"/>
      <c r="B39" s="9" t="s">
        <v>110</v>
      </c>
      <c r="C39" s="11" t="s">
        <v>132</v>
      </c>
      <c r="D39" s="9" t="s">
        <v>40</v>
      </c>
      <c r="F39" s="35"/>
      <c r="G39" s="35"/>
      <c r="H39" s="35"/>
      <c r="I39" s="35"/>
      <c r="J39" s="35"/>
      <c r="K39" s="35"/>
      <c r="L39" s="35"/>
      <c r="M39" s="35"/>
      <c r="N39" s="35"/>
      <c r="O39" s="35">
        <f>$N$28/'Fixed data'!$C$7</f>
        <v>-8.8888888888888898E-7</v>
      </c>
      <c r="P39" s="35">
        <f>$N$28/'Fixed data'!$C$7</f>
        <v>-8.8888888888888898E-7</v>
      </c>
      <c r="Q39" s="35">
        <f>$N$28/'Fixed data'!$C$7</f>
        <v>-8.8888888888888898E-7</v>
      </c>
      <c r="R39" s="35">
        <f>$N$28/'Fixed data'!$C$7</f>
        <v>-8.8888888888888898E-7</v>
      </c>
      <c r="S39" s="35">
        <f>$N$28/'Fixed data'!$C$7</f>
        <v>-8.8888888888888898E-7</v>
      </c>
      <c r="T39" s="35">
        <f>$N$28/'Fixed data'!$C$7</f>
        <v>-8.8888888888888898E-7</v>
      </c>
      <c r="U39" s="35">
        <f>$N$28/'Fixed data'!$C$7</f>
        <v>-8.8888888888888898E-7</v>
      </c>
      <c r="V39" s="35">
        <f>$N$28/'Fixed data'!$C$7</f>
        <v>-8.8888888888888898E-7</v>
      </c>
      <c r="W39" s="35">
        <f>$N$28/'Fixed data'!$C$7</f>
        <v>-8.8888888888888898E-7</v>
      </c>
      <c r="X39" s="35">
        <f>$N$28/'Fixed data'!$C$7</f>
        <v>-8.8888888888888898E-7</v>
      </c>
      <c r="Y39" s="35">
        <f>$N$28/'Fixed data'!$C$7</f>
        <v>-8.8888888888888898E-7</v>
      </c>
      <c r="Z39" s="35">
        <f>$N$28/'Fixed data'!$C$7</f>
        <v>-8.8888888888888898E-7</v>
      </c>
      <c r="AA39" s="35">
        <f>$N$28/'Fixed data'!$C$7</f>
        <v>-8.8888888888888898E-7</v>
      </c>
      <c r="AB39" s="35">
        <f>$N$28/'Fixed data'!$C$7</f>
        <v>-8.8888888888888898E-7</v>
      </c>
      <c r="AC39" s="35">
        <f>$N$28/'Fixed data'!$C$7</f>
        <v>-8.8888888888888898E-7</v>
      </c>
      <c r="AD39" s="35">
        <f>$N$28/'Fixed data'!$C$7</f>
        <v>-8.8888888888888898E-7</v>
      </c>
      <c r="AE39" s="35">
        <f>$N$28/'Fixed data'!$C$7</f>
        <v>-8.8888888888888898E-7</v>
      </c>
      <c r="AF39" s="35">
        <f>$N$28/'Fixed data'!$C$7</f>
        <v>-8.8888888888888898E-7</v>
      </c>
      <c r="AG39" s="35">
        <f>$N$28/'Fixed data'!$C$7</f>
        <v>-8.8888888888888898E-7</v>
      </c>
      <c r="AH39" s="35">
        <f>$N$28/'Fixed data'!$C$7</f>
        <v>-8.8888888888888898E-7</v>
      </c>
      <c r="AI39" s="35">
        <f>$N$28/'Fixed data'!$C$7</f>
        <v>-8.8888888888888898E-7</v>
      </c>
      <c r="AJ39" s="35">
        <f>$N$28/'Fixed data'!$C$7</f>
        <v>-8.8888888888888898E-7</v>
      </c>
      <c r="AK39" s="35">
        <f>$N$28/'Fixed data'!$C$7</f>
        <v>-8.8888888888888898E-7</v>
      </c>
      <c r="AL39" s="35">
        <f>$N$28/'Fixed data'!$C$7</f>
        <v>-8.8888888888888898E-7</v>
      </c>
      <c r="AM39" s="35">
        <f>$N$28/'Fixed data'!$C$7</f>
        <v>-8.8888888888888898E-7</v>
      </c>
      <c r="AN39" s="35">
        <f>$N$28/'Fixed data'!$C$7</f>
        <v>-8.8888888888888898E-7</v>
      </c>
      <c r="AO39" s="35">
        <f>$N$28/'Fixed data'!$C$7</f>
        <v>-8.8888888888888898E-7</v>
      </c>
      <c r="AP39" s="35">
        <f>$N$28/'Fixed data'!$C$7</f>
        <v>-8.8888888888888898E-7</v>
      </c>
      <c r="AQ39" s="35">
        <f>$N$28/'Fixed data'!$C$7</f>
        <v>-8.8888888888888898E-7</v>
      </c>
      <c r="AR39" s="35">
        <f>$N$28/'Fixed data'!$C$7</f>
        <v>-8.8888888888888898E-7</v>
      </c>
      <c r="AS39" s="35">
        <f>$N$28/'Fixed data'!$C$7</f>
        <v>-8.8888888888888898E-7</v>
      </c>
      <c r="AT39" s="35">
        <f>$N$28/'Fixed data'!$C$7</f>
        <v>-8.8888888888888898E-7</v>
      </c>
      <c r="AU39" s="35">
        <f>$N$28/'Fixed data'!$C$7</f>
        <v>-8.8888888888888898E-7</v>
      </c>
      <c r="AV39" s="35">
        <f>$N$28/'Fixed data'!$C$7</f>
        <v>-8.8888888888888898E-7</v>
      </c>
      <c r="AW39" s="35">
        <f>$N$28/'Fixed data'!$C$7</f>
        <v>-8.8888888888888898E-7</v>
      </c>
      <c r="AX39" s="35">
        <f>$N$28/'Fixed data'!$C$7</f>
        <v>-8.8888888888888898E-7</v>
      </c>
      <c r="AY39" s="35">
        <f>$N$28/'Fixed data'!$C$7</f>
        <v>-8.8888888888888898E-7</v>
      </c>
      <c r="AZ39" s="35">
        <f>$N$28/'Fixed data'!$C$7</f>
        <v>-8.8888888888888898E-7</v>
      </c>
      <c r="BA39" s="35">
        <f>$N$28/'Fixed data'!$C$7</f>
        <v>-8.8888888888888898E-7</v>
      </c>
      <c r="BB39" s="35">
        <f>$N$28/'Fixed data'!$C$7</f>
        <v>-8.8888888888888898E-7</v>
      </c>
      <c r="BC39" s="35">
        <f>$N$28/'Fixed data'!$C$7</f>
        <v>-8.8888888888888898E-7</v>
      </c>
      <c r="BD39" s="35">
        <f>$N$28/'Fixed data'!$C$7</f>
        <v>-8.8888888888888898E-7</v>
      </c>
    </row>
    <row r="40" spans="1:57" ht="16.5" hidden="1" customHeight="1" outlineLevel="1" x14ac:dyDescent="0.35">
      <c r="A40" s="117"/>
      <c r="B40" s="9" t="s">
        <v>111</v>
      </c>
      <c r="C40" s="11" t="s">
        <v>133</v>
      </c>
      <c r="D40" s="9" t="s">
        <v>40</v>
      </c>
      <c r="F40" s="35"/>
      <c r="G40" s="35"/>
      <c r="H40" s="35"/>
      <c r="I40" s="35"/>
      <c r="J40" s="35"/>
      <c r="K40" s="35"/>
      <c r="L40" s="35"/>
      <c r="M40" s="35"/>
      <c r="N40" s="35"/>
      <c r="O40" s="35"/>
      <c r="P40" s="35">
        <f>$O$28/'Fixed data'!$C$7</f>
        <v>-8.8888888888888898E-7</v>
      </c>
      <c r="Q40" s="35">
        <f>$O$28/'Fixed data'!$C$7</f>
        <v>-8.8888888888888898E-7</v>
      </c>
      <c r="R40" s="35">
        <f>$O$28/'Fixed data'!$C$7</f>
        <v>-8.8888888888888898E-7</v>
      </c>
      <c r="S40" s="35">
        <f>$O$28/'Fixed data'!$C$7</f>
        <v>-8.8888888888888898E-7</v>
      </c>
      <c r="T40" s="35">
        <f>$O$28/'Fixed data'!$C$7</f>
        <v>-8.8888888888888898E-7</v>
      </c>
      <c r="U40" s="35">
        <f>$O$28/'Fixed data'!$C$7</f>
        <v>-8.8888888888888898E-7</v>
      </c>
      <c r="V40" s="35">
        <f>$O$28/'Fixed data'!$C$7</f>
        <v>-8.8888888888888898E-7</v>
      </c>
      <c r="W40" s="35">
        <f>$O$28/'Fixed data'!$C$7</f>
        <v>-8.8888888888888898E-7</v>
      </c>
      <c r="X40" s="35">
        <f>$O$28/'Fixed data'!$C$7</f>
        <v>-8.8888888888888898E-7</v>
      </c>
      <c r="Y40" s="35">
        <f>$O$28/'Fixed data'!$C$7</f>
        <v>-8.8888888888888898E-7</v>
      </c>
      <c r="Z40" s="35">
        <f>$O$28/'Fixed data'!$C$7</f>
        <v>-8.8888888888888898E-7</v>
      </c>
      <c r="AA40" s="35">
        <f>$O$28/'Fixed data'!$C$7</f>
        <v>-8.8888888888888898E-7</v>
      </c>
      <c r="AB40" s="35">
        <f>$O$28/'Fixed data'!$C$7</f>
        <v>-8.8888888888888898E-7</v>
      </c>
      <c r="AC40" s="35">
        <f>$O$28/'Fixed data'!$C$7</f>
        <v>-8.8888888888888898E-7</v>
      </c>
      <c r="AD40" s="35">
        <f>$O$28/'Fixed data'!$C$7</f>
        <v>-8.8888888888888898E-7</v>
      </c>
      <c r="AE40" s="35">
        <f>$O$28/'Fixed data'!$C$7</f>
        <v>-8.8888888888888898E-7</v>
      </c>
      <c r="AF40" s="35">
        <f>$O$28/'Fixed data'!$C$7</f>
        <v>-8.8888888888888898E-7</v>
      </c>
      <c r="AG40" s="35">
        <f>$O$28/'Fixed data'!$C$7</f>
        <v>-8.8888888888888898E-7</v>
      </c>
      <c r="AH40" s="35">
        <f>$O$28/'Fixed data'!$C$7</f>
        <v>-8.8888888888888898E-7</v>
      </c>
      <c r="AI40" s="35">
        <f>$O$28/'Fixed data'!$C$7</f>
        <v>-8.8888888888888898E-7</v>
      </c>
      <c r="AJ40" s="35">
        <f>$O$28/'Fixed data'!$C$7</f>
        <v>-8.8888888888888898E-7</v>
      </c>
      <c r="AK40" s="35">
        <f>$O$28/'Fixed data'!$C$7</f>
        <v>-8.8888888888888898E-7</v>
      </c>
      <c r="AL40" s="35">
        <f>$O$28/'Fixed data'!$C$7</f>
        <v>-8.8888888888888898E-7</v>
      </c>
      <c r="AM40" s="35">
        <f>$O$28/'Fixed data'!$C$7</f>
        <v>-8.8888888888888898E-7</v>
      </c>
      <c r="AN40" s="35">
        <f>$O$28/'Fixed data'!$C$7</f>
        <v>-8.8888888888888898E-7</v>
      </c>
      <c r="AO40" s="35">
        <f>$O$28/'Fixed data'!$C$7</f>
        <v>-8.8888888888888898E-7</v>
      </c>
      <c r="AP40" s="35">
        <f>$O$28/'Fixed data'!$C$7</f>
        <v>-8.8888888888888898E-7</v>
      </c>
      <c r="AQ40" s="35">
        <f>$O$28/'Fixed data'!$C$7</f>
        <v>-8.8888888888888898E-7</v>
      </c>
      <c r="AR40" s="35">
        <f>$O$28/'Fixed data'!$C$7</f>
        <v>-8.8888888888888898E-7</v>
      </c>
      <c r="AS40" s="35">
        <f>$O$28/'Fixed data'!$C$7</f>
        <v>-8.8888888888888898E-7</v>
      </c>
      <c r="AT40" s="35">
        <f>$O$28/'Fixed data'!$C$7</f>
        <v>-8.8888888888888898E-7</v>
      </c>
      <c r="AU40" s="35">
        <f>$O$28/'Fixed data'!$C$7</f>
        <v>-8.8888888888888898E-7</v>
      </c>
      <c r="AV40" s="35">
        <f>$O$28/'Fixed data'!$C$7</f>
        <v>-8.8888888888888898E-7</v>
      </c>
      <c r="AW40" s="35">
        <f>$O$28/'Fixed data'!$C$7</f>
        <v>-8.8888888888888898E-7</v>
      </c>
      <c r="AX40" s="35">
        <f>$O$28/'Fixed data'!$C$7</f>
        <v>-8.8888888888888898E-7</v>
      </c>
      <c r="AY40" s="35">
        <f>$O$28/'Fixed data'!$C$7</f>
        <v>-8.8888888888888898E-7</v>
      </c>
      <c r="AZ40" s="35">
        <f>$O$28/'Fixed data'!$C$7</f>
        <v>-8.8888888888888898E-7</v>
      </c>
      <c r="BA40" s="35">
        <f>$O$28/'Fixed data'!$C$7</f>
        <v>-8.8888888888888898E-7</v>
      </c>
      <c r="BB40" s="35">
        <f>$O$28/'Fixed data'!$C$7</f>
        <v>-8.8888888888888898E-7</v>
      </c>
      <c r="BC40" s="35">
        <f>$O$28/'Fixed data'!$C$7</f>
        <v>-8.8888888888888898E-7</v>
      </c>
      <c r="BD40" s="35">
        <f>$O$28/'Fixed data'!$C$7</f>
        <v>-8.8888888888888898E-7</v>
      </c>
    </row>
    <row r="41" spans="1:57" ht="16.5" hidden="1" customHeight="1" outlineLevel="1" x14ac:dyDescent="0.35">
      <c r="A41" s="117"/>
      <c r="B41" s="9" t="s">
        <v>112</v>
      </c>
      <c r="C41" s="11" t="s">
        <v>134</v>
      </c>
      <c r="D41" s="9" t="s">
        <v>40</v>
      </c>
      <c r="F41" s="35"/>
      <c r="G41" s="35"/>
      <c r="H41" s="35"/>
      <c r="I41" s="35"/>
      <c r="J41" s="35"/>
      <c r="K41" s="35"/>
      <c r="L41" s="35"/>
      <c r="M41" s="35"/>
      <c r="N41" s="35"/>
      <c r="O41" s="35"/>
      <c r="P41" s="35"/>
      <c r="Q41" s="35">
        <f>$P$28/'Fixed data'!$C$7</f>
        <v>-8.8888888888888898E-7</v>
      </c>
      <c r="R41" s="35">
        <f>$P$28/'Fixed data'!$C$7</f>
        <v>-8.8888888888888898E-7</v>
      </c>
      <c r="S41" s="35">
        <f>$P$28/'Fixed data'!$C$7</f>
        <v>-8.8888888888888898E-7</v>
      </c>
      <c r="T41" s="35">
        <f>$P$28/'Fixed data'!$C$7</f>
        <v>-8.8888888888888898E-7</v>
      </c>
      <c r="U41" s="35">
        <f>$P$28/'Fixed data'!$C$7</f>
        <v>-8.8888888888888898E-7</v>
      </c>
      <c r="V41" s="35">
        <f>$P$28/'Fixed data'!$C$7</f>
        <v>-8.8888888888888898E-7</v>
      </c>
      <c r="W41" s="35">
        <f>$P$28/'Fixed data'!$C$7</f>
        <v>-8.8888888888888898E-7</v>
      </c>
      <c r="X41" s="35">
        <f>$P$28/'Fixed data'!$C$7</f>
        <v>-8.8888888888888898E-7</v>
      </c>
      <c r="Y41" s="35">
        <f>$P$28/'Fixed data'!$C$7</f>
        <v>-8.8888888888888898E-7</v>
      </c>
      <c r="Z41" s="35">
        <f>$P$28/'Fixed data'!$C$7</f>
        <v>-8.8888888888888898E-7</v>
      </c>
      <c r="AA41" s="35">
        <f>$P$28/'Fixed data'!$C$7</f>
        <v>-8.8888888888888898E-7</v>
      </c>
      <c r="AB41" s="35">
        <f>$P$28/'Fixed data'!$C$7</f>
        <v>-8.8888888888888898E-7</v>
      </c>
      <c r="AC41" s="35">
        <f>$P$28/'Fixed data'!$C$7</f>
        <v>-8.8888888888888898E-7</v>
      </c>
      <c r="AD41" s="35">
        <f>$P$28/'Fixed data'!$C$7</f>
        <v>-8.8888888888888898E-7</v>
      </c>
      <c r="AE41" s="35">
        <f>$P$28/'Fixed data'!$C$7</f>
        <v>-8.8888888888888898E-7</v>
      </c>
      <c r="AF41" s="35">
        <f>$P$28/'Fixed data'!$C$7</f>
        <v>-8.8888888888888898E-7</v>
      </c>
      <c r="AG41" s="35">
        <f>$P$28/'Fixed data'!$C$7</f>
        <v>-8.8888888888888898E-7</v>
      </c>
      <c r="AH41" s="35">
        <f>$P$28/'Fixed data'!$C$7</f>
        <v>-8.8888888888888898E-7</v>
      </c>
      <c r="AI41" s="35">
        <f>$P$28/'Fixed data'!$C$7</f>
        <v>-8.8888888888888898E-7</v>
      </c>
      <c r="AJ41" s="35">
        <f>$P$28/'Fixed data'!$C$7</f>
        <v>-8.8888888888888898E-7</v>
      </c>
      <c r="AK41" s="35">
        <f>$P$28/'Fixed data'!$C$7</f>
        <v>-8.8888888888888898E-7</v>
      </c>
      <c r="AL41" s="35">
        <f>$P$28/'Fixed data'!$C$7</f>
        <v>-8.8888888888888898E-7</v>
      </c>
      <c r="AM41" s="35">
        <f>$P$28/'Fixed data'!$C$7</f>
        <v>-8.8888888888888898E-7</v>
      </c>
      <c r="AN41" s="35">
        <f>$P$28/'Fixed data'!$C$7</f>
        <v>-8.8888888888888898E-7</v>
      </c>
      <c r="AO41" s="35">
        <f>$P$28/'Fixed data'!$C$7</f>
        <v>-8.8888888888888898E-7</v>
      </c>
      <c r="AP41" s="35">
        <f>$P$28/'Fixed data'!$C$7</f>
        <v>-8.8888888888888898E-7</v>
      </c>
      <c r="AQ41" s="35">
        <f>$P$28/'Fixed data'!$C$7</f>
        <v>-8.8888888888888898E-7</v>
      </c>
      <c r="AR41" s="35">
        <f>$P$28/'Fixed data'!$C$7</f>
        <v>-8.8888888888888898E-7</v>
      </c>
      <c r="AS41" s="35">
        <f>$P$28/'Fixed data'!$C$7</f>
        <v>-8.8888888888888898E-7</v>
      </c>
      <c r="AT41" s="35">
        <f>$P$28/'Fixed data'!$C$7</f>
        <v>-8.8888888888888898E-7</v>
      </c>
      <c r="AU41" s="35">
        <f>$P$28/'Fixed data'!$C$7</f>
        <v>-8.8888888888888898E-7</v>
      </c>
      <c r="AV41" s="35">
        <f>$P$28/'Fixed data'!$C$7</f>
        <v>-8.8888888888888898E-7</v>
      </c>
      <c r="AW41" s="35">
        <f>$P$28/'Fixed data'!$C$7</f>
        <v>-8.8888888888888898E-7</v>
      </c>
      <c r="AX41" s="35">
        <f>$P$28/'Fixed data'!$C$7</f>
        <v>-8.8888888888888898E-7</v>
      </c>
      <c r="AY41" s="35">
        <f>$P$28/'Fixed data'!$C$7</f>
        <v>-8.8888888888888898E-7</v>
      </c>
      <c r="AZ41" s="35">
        <f>$P$28/'Fixed data'!$C$7</f>
        <v>-8.8888888888888898E-7</v>
      </c>
      <c r="BA41" s="35">
        <f>$P$28/'Fixed data'!$C$7</f>
        <v>-8.8888888888888898E-7</v>
      </c>
      <c r="BB41" s="35">
        <f>$P$28/'Fixed data'!$C$7</f>
        <v>-8.8888888888888898E-7</v>
      </c>
      <c r="BC41" s="35">
        <f>$P$28/'Fixed data'!$C$7</f>
        <v>-8.8888888888888898E-7</v>
      </c>
      <c r="BD41" s="35">
        <f>$P$28/'Fixed data'!$C$7</f>
        <v>-8.8888888888888898E-7</v>
      </c>
    </row>
    <row r="42" spans="1:57" ht="16.5" hidden="1" customHeight="1" outlineLevel="1" x14ac:dyDescent="0.35">
      <c r="A42" s="117"/>
      <c r="B42" s="9" t="s">
        <v>113</v>
      </c>
      <c r="C42" s="11" t="s">
        <v>135</v>
      </c>
      <c r="D42" s="9" t="s">
        <v>40</v>
      </c>
      <c r="F42" s="35"/>
      <c r="G42" s="35"/>
      <c r="H42" s="35"/>
      <c r="I42" s="35"/>
      <c r="J42" s="35"/>
      <c r="K42" s="35"/>
      <c r="L42" s="35"/>
      <c r="M42" s="35"/>
      <c r="N42" s="35"/>
      <c r="O42" s="35"/>
      <c r="P42" s="35"/>
      <c r="Q42" s="35"/>
      <c r="R42" s="35">
        <f>$Q$28/'Fixed data'!$C$7</f>
        <v>-8.8888888888888898E-7</v>
      </c>
      <c r="S42" s="35">
        <f>$Q$28/'Fixed data'!$C$7</f>
        <v>-8.8888888888888898E-7</v>
      </c>
      <c r="T42" s="35">
        <f>$Q$28/'Fixed data'!$C$7</f>
        <v>-8.8888888888888898E-7</v>
      </c>
      <c r="U42" s="35">
        <f>$Q$28/'Fixed data'!$C$7</f>
        <v>-8.8888888888888898E-7</v>
      </c>
      <c r="V42" s="35">
        <f>$Q$28/'Fixed data'!$C$7</f>
        <v>-8.8888888888888898E-7</v>
      </c>
      <c r="W42" s="35">
        <f>$Q$28/'Fixed data'!$C$7</f>
        <v>-8.8888888888888898E-7</v>
      </c>
      <c r="X42" s="35">
        <f>$Q$28/'Fixed data'!$C$7</f>
        <v>-8.8888888888888898E-7</v>
      </c>
      <c r="Y42" s="35">
        <f>$Q$28/'Fixed data'!$C$7</f>
        <v>-8.8888888888888898E-7</v>
      </c>
      <c r="Z42" s="35">
        <f>$Q$28/'Fixed data'!$C$7</f>
        <v>-8.8888888888888898E-7</v>
      </c>
      <c r="AA42" s="35">
        <f>$Q$28/'Fixed data'!$C$7</f>
        <v>-8.8888888888888898E-7</v>
      </c>
      <c r="AB42" s="35">
        <f>$Q$28/'Fixed data'!$C$7</f>
        <v>-8.8888888888888898E-7</v>
      </c>
      <c r="AC42" s="35">
        <f>$Q$28/'Fixed data'!$C$7</f>
        <v>-8.8888888888888898E-7</v>
      </c>
      <c r="AD42" s="35">
        <f>$Q$28/'Fixed data'!$C$7</f>
        <v>-8.8888888888888898E-7</v>
      </c>
      <c r="AE42" s="35">
        <f>$Q$28/'Fixed data'!$C$7</f>
        <v>-8.8888888888888898E-7</v>
      </c>
      <c r="AF42" s="35">
        <f>$Q$28/'Fixed data'!$C$7</f>
        <v>-8.8888888888888898E-7</v>
      </c>
      <c r="AG42" s="35">
        <f>$Q$28/'Fixed data'!$C$7</f>
        <v>-8.8888888888888898E-7</v>
      </c>
      <c r="AH42" s="35">
        <f>$Q$28/'Fixed data'!$C$7</f>
        <v>-8.8888888888888898E-7</v>
      </c>
      <c r="AI42" s="35">
        <f>$Q$28/'Fixed data'!$C$7</f>
        <v>-8.8888888888888898E-7</v>
      </c>
      <c r="AJ42" s="35">
        <f>$Q$28/'Fixed data'!$C$7</f>
        <v>-8.8888888888888898E-7</v>
      </c>
      <c r="AK42" s="35">
        <f>$Q$28/'Fixed data'!$C$7</f>
        <v>-8.8888888888888898E-7</v>
      </c>
      <c r="AL42" s="35">
        <f>$Q$28/'Fixed data'!$C$7</f>
        <v>-8.8888888888888898E-7</v>
      </c>
      <c r="AM42" s="35">
        <f>$Q$28/'Fixed data'!$C$7</f>
        <v>-8.8888888888888898E-7</v>
      </c>
      <c r="AN42" s="35">
        <f>$Q$28/'Fixed data'!$C$7</f>
        <v>-8.8888888888888898E-7</v>
      </c>
      <c r="AO42" s="35">
        <f>$Q$28/'Fixed data'!$C$7</f>
        <v>-8.8888888888888898E-7</v>
      </c>
      <c r="AP42" s="35">
        <f>$Q$28/'Fixed data'!$C$7</f>
        <v>-8.8888888888888898E-7</v>
      </c>
      <c r="AQ42" s="35">
        <f>$Q$28/'Fixed data'!$C$7</f>
        <v>-8.8888888888888898E-7</v>
      </c>
      <c r="AR42" s="35">
        <f>$Q$28/'Fixed data'!$C$7</f>
        <v>-8.8888888888888898E-7</v>
      </c>
      <c r="AS42" s="35">
        <f>$Q$28/'Fixed data'!$C$7</f>
        <v>-8.8888888888888898E-7</v>
      </c>
      <c r="AT42" s="35">
        <f>$Q$28/'Fixed data'!$C$7</f>
        <v>-8.8888888888888898E-7</v>
      </c>
      <c r="AU42" s="35">
        <f>$Q$28/'Fixed data'!$C$7</f>
        <v>-8.8888888888888898E-7</v>
      </c>
      <c r="AV42" s="35">
        <f>$Q$28/'Fixed data'!$C$7</f>
        <v>-8.8888888888888898E-7</v>
      </c>
      <c r="AW42" s="35">
        <f>$Q$28/'Fixed data'!$C$7</f>
        <v>-8.8888888888888898E-7</v>
      </c>
      <c r="AX42" s="35">
        <f>$Q$28/'Fixed data'!$C$7</f>
        <v>-8.8888888888888898E-7</v>
      </c>
      <c r="AY42" s="35">
        <f>$Q$28/'Fixed data'!$C$7</f>
        <v>-8.8888888888888898E-7</v>
      </c>
      <c r="AZ42" s="35">
        <f>$Q$28/'Fixed data'!$C$7</f>
        <v>-8.8888888888888898E-7</v>
      </c>
      <c r="BA42" s="35">
        <f>$Q$28/'Fixed data'!$C$7</f>
        <v>-8.8888888888888898E-7</v>
      </c>
      <c r="BB42" s="35">
        <f>$Q$28/'Fixed data'!$C$7</f>
        <v>-8.8888888888888898E-7</v>
      </c>
      <c r="BC42" s="35">
        <f>$Q$28/'Fixed data'!$C$7</f>
        <v>-8.8888888888888898E-7</v>
      </c>
      <c r="BD42" s="35">
        <f>$Q$28/'Fixed data'!$C$7</f>
        <v>-8.8888888888888898E-7</v>
      </c>
    </row>
    <row r="43" spans="1:57" ht="16.5" hidden="1" customHeight="1" outlineLevel="1" x14ac:dyDescent="0.35">
      <c r="A43" s="117"/>
      <c r="B43" s="9" t="s">
        <v>114</v>
      </c>
      <c r="C43" s="11" t="s">
        <v>136</v>
      </c>
      <c r="D43" s="9" t="s">
        <v>40</v>
      </c>
      <c r="F43" s="35"/>
      <c r="G43" s="35"/>
      <c r="H43" s="35"/>
      <c r="I43" s="35"/>
      <c r="J43" s="35"/>
      <c r="K43" s="35"/>
      <c r="L43" s="35"/>
      <c r="M43" s="35"/>
      <c r="N43" s="35"/>
      <c r="O43" s="35"/>
      <c r="P43" s="35"/>
      <c r="Q43" s="35"/>
      <c r="R43" s="35"/>
      <c r="S43" s="35">
        <f>$R$28/'Fixed data'!$C$7</f>
        <v>-8.8888888888888898E-7</v>
      </c>
      <c r="T43" s="35">
        <f>$R$28/'Fixed data'!$C$7</f>
        <v>-8.8888888888888898E-7</v>
      </c>
      <c r="U43" s="35">
        <f>$R$28/'Fixed data'!$C$7</f>
        <v>-8.8888888888888898E-7</v>
      </c>
      <c r="V43" s="35">
        <f>$R$28/'Fixed data'!$C$7</f>
        <v>-8.8888888888888898E-7</v>
      </c>
      <c r="W43" s="35">
        <f>$R$28/'Fixed data'!$C$7</f>
        <v>-8.8888888888888898E-7</v>
      </c>
      <c r="X43" s="35">
        <f>$R$28/'Fixed data'!$C$7</f>
        <v>-8.8888888888888898E-7</v>
      </c>
      <c r="Y43" s="35">
        <f>$R$28/'Fixed data'!$C$7</f>
        <v>-8.8888888888888898E-7</v>
      </c>
      <c r="Z43" s="35">
        <f>$R$28/'Fixed data'!$C$7</f>
        <v>-8.8888888888888898E-7</v>
      </c>
      <c r="AA43" s="35">
        <f>$R$28/'Fixed data'!$C$7</f>
        <v>-8.8888888888888898E-7</v>
      </c>
      <c r="AB43" s="35">
        <f>$R$28/'Fixed data'!$C$7</f>
        <v>-8.8888888888888898E-7</v>
      </c>
      <c r="AC43" s="35">
        <f>$R$28/'Fixed data'!$C$7</f>
        <v>-8.8888888888888898E-7</v>
      </c>
      <c r="AD43" s="35">
        <f>$R$28/'Fixed data'!$C$7</f>
        <v>-8.8888888888888898E-7</v>
      </c>
      <c r="AE43" s="35">
        <f>$R$28/'Fixed data'!$C$7</f>
        <v>-8.8888888888888898E-7</v>
      </c>
      <c r="AF43" s="35">
        <f>$R$28/'Fixed data'!$C$7</f>
        <v>-8.8888888888888898E-7</v>
      </c>
      <c r="AG43" s="35">
        <f>$R$28/'Fixed data'!$C$7</f>
        <v>-8.8888888888888898E-7</v>
      </c>
      <c r="AH43" s="35">
        <f>$R$28/'Fixed data'!$C$7</f>
        <v>-8.8888888888888898E-7</v>
      </c>
      <c r="AI43" s="35">
        <f>$R$28/'Fixed data'!$C$7</f>
        <v>-8.8888888888888898E-7</v>
      </c>
      <c r="AJ43" s="35">
        <f>$R$28/'Fixed data'!$C$7</f>
        <v>-8.8888888888888898E-7</v>
      </c>
      <c r="AK43" s="35">
        <f>$R$28/'Fixed data'!$C$7</f>
        <v>-8.8888888888888898E-7</v>
      </c>
      <c r="AL43" s="35">
        <f>$R$28/'Fixed data'!$C$7</f>
        <v>-8.8888888888888898E-7</v>
      </c>
      <c r="AM43" s="35">
        <f>$R$28/'Fixed data'!$C$7</f>
        <v>-8.8888888888888898E-7</v>
      </c>
      <c r="AN43" s="35">
        <f>$R$28/'Fixed data'!$C$7</f>
        <v>-8.8888888888888898E-7</v>
      </c>
      <c r="AO43" s="35">
        <f>$R$28/'Fixed data'!$C$7</f>
        <v>-8.8888888888888898E-7</v>
      </c>
      <c r="AP43" s="35">
        <f>$R$28/'Fixed data'!$C$7</f>
        <v>-8.8888888888888898E-7</v>
      </c>
      <c r="AQ43" s="35">
        <f>$R$28/'Fixed data'!$C$7</f>
        <v>-8.8888888888888898E-7</v>
      </c>
      <c r="AR43" s="35">
        <f>$R$28/'Fixed data'!$C$7</f>
        <v>-8.8888888888888898E-7</v>
      </c>
      <c r="AS43" s="35">
        <f>$R$28/'Fixed data'!$C$7</f>
        <v>-8.8888888888888898E-7</v>
      </c>
      <c r="AT43" s="35">
        <f>$R$28/'Fixed data'!$C$7</f>
        <v>-8.8888888888888898E-7</v>
      </c>
      <c r="AU43" s="35">
        <f>$R$28/'Fixed data'!$C$7</f>
        <v>-8.8888888888888898E-7</v>
      </c>
      <c r="AV43" s="35">
        <f>$R$28/'Fixed data'!$C$7</f>
        <v>-8.8888888888888898E-7</v>
      </c>
      <c r="AW43" s="35">
        <f>$R$28/'Fixed data'!$C$7</f>
        <v>-8.8888888888888898E-7</v>
      </c>
      <c r="AX43" s="35">
        <f>$R$28/'Fixed data'!$C$7</f>
        <v>-8.8888888888888898E-7</v>
      </c>
      <c r="AY43" s="35">
        <f>$R$28/'Fixed data'!$C$7</f>
        <v>-8.8888888888888898E-7</v>
      </c>
      <c r="AZ43" s="35">
        <f>$R$28/'Fixed data'!$C$7</f>
        <v>-8.8888888888888898E-7</v>
      </c>
      <c r="BA43" s="35">
        <f>$R$28/'Fixed data'!$C$7</f>
        <v>-8.8888888888888898E-7</v>
      </c>
      <c r="BB43" s="35">
        <f>$R$28/'Fixed data'!$C$7</f>
        <v>-8.8888888888888898E-7</v>
      </c>
      <c r="BC43" s="35">
        <f>$R$28/'Fixed data'!$C$7</f>
        <v>-8.8888888888888898E-7</v>
      </c>
      <c r="BD43" s="35">
        <f>$R$28/'Fixed data'!$C$7</f>
        <v>-8.8888888888888898E-7</v>
      </c>
    </row>
    <row r="44" spans="1:57" ht="16.5" hidden="1" customHeight="1" outlineLevel="1" x14ac:dyDescent="0.35">
      <c r="A44" s="117"/>
      <c r="B44" s="9" t="s">
        <v>115</v>
      </c>
      <c r="C44" s="11" t="s">
        <v>137</v>
      </c>
      <c r="D44" s="9" t="s">
        <v>40</v>
      </c>
      <c r="F44" s="35"/>
      <c r="G44" s="35"/>
      <c r="H44" s="35"/>
      <c r="I44" s="35"/>
      <c r="J44" s="35"/>
      <c r="K44" s="35"/>
      <c r="L44" s="35"/>
      <c r="M44" s="35"/>
      <c r="N44" s="35"/>
      <c r="O44" s="35"/>
      <c r="P44" s="35"/>
      <c r="Q44" s="35"/>
      <c r="R44" s="35"/>
      <c r="S44" s="35"/>
      <c r="T44" s="35">
        <f>$S$28/'Fixed data'!$C$7</f>
        <v>-8.8888888888888898E-7</v>
      </c>
      <c r="U44" s="35">
        <f>$S$28/'Fixed data'!$C$7</f>
        <v>-8.8888888888888898E-7</v>
      </c>
      <c r="V44" s="35">
        <f>$S$28/'Fixed data'!$C$7</f>
        <v>-8.8888888888888898E-7</v>
      </c>
      <c r="W44" s="35">
        <f>$S$28/'Fixed data'!$C$7</f>
        <v>-8.8888888888888898E-7</v>
      </c>
      <c r="X44" s="35">
        <f>$S$28/'Fixed data'!$C$7</f>
        <v>-8.8888888888888898E-7</v>
      </c>
      <c r="Y44" s="35">
        <f>$S$28/'Fixed data'!$C$7</f>
        <v>-8.8888888888888898E-7</v>
      </c>
      <c r="Z44" s="35">
        <f>$S$28/'Fixed data'!$C$7</f>
        <v>-8.8888888888888898E-7</v>
      </c>
      <c r="AA44" s="35">
        <f>$S$28/'Fixed data'!$C$7</f>
        <v>-8.8888888888888898E-7</v>
      </c>
      <c r="AB44" s="35">
        <f>$S$28/'Fixed data'!$C$7</f>
        <v>-8.8888888888888898E-7</v>
      </c>
      <c r="AC44" s="35">
        <f>$S$28/'Fixed data'!$C$7</f>
        <v>-8.8888888888888898E-7</v>
      </c>
      <c r="AD44" s="35">
        <f>$S$28/'Fixed data'!$C$7</f>
        <v>-8.8888888888888898E-7</v>
      </c>
      <c r="AE44" s="35">
        <f>$S$28/'Fixed data'!$C$7</f>
        <v>-8.8888888888888898E-7</v>
      </c>
      <c r="AF44" s="35">
        <f>$S$28/'Fixed data'!$C$7</f>
        <v>-8.8888888888888898E-7</v>
      </c>
      <c r="AG44" s="35">
        <f>$S$28/'Fixed data'!$C$7</f>
        <v>-8.8888888888888898E-7</v>
      </c>
      <c r="AH44" s="35">
        <f>$S$28/'Fixed data'!$C$7</f>
        <v>-8.8888888888888898E-7</v>
      </c>
      <c r="AI44" s="35">
        <f>$S$28/'Fixed data'!$C$7</f>
        <v>-8.8888888888888898E-7</v>
      </c>
      <c r="AJ44" s="35">
        <f>$S$28/'Fixed data'!$C$7</f>
        <v>-8.8888888888888898E-7</v>
      </c>
      <c r="AK44" s="35">
        <f>$S$28/'Fixed data'!$C$7</f>
        <v>-8.8888888888888898E-7</v>
      </c>
      <c r="AL44" s="35">
        <f>$S$28/'Fixed data'!$C$7</f>
        <v>-8.8888888888888898E-7</v>
      </c>
      <c r="AM44" s="35">
        <f>$S$28/'Fixed data'!$C$7</f>
        <v>-8.8888888888888898E-7</v>
      </c>
      <c r="AN44" s="35">
        <f>$S$28/'Fixed data'!$C$7</f>
        <v>-8.8888888888888898E-7</v>
      </c>
      <c r="AO44" s="35">
        <f>$S$28/'Fixed data'!$C$7</f>
        <v>-8.8888888888888898E-7</v>
      </c>
      <c r="AP44" s="35">
        <f>$S$28/'Fixed data'!$C$7</f>
        <v>-8.8888888888888898E-7</v>
      </c>
      <c r="AQ44" s="35">
        <f>$S$28/'Fixed data'!$C$7</f>
        <v>-8.8888888888888898E-7</v>
      </c>
      <c r="AR44" s="35">
        <f>$S$28/'Fixed data'!$C$7</f>
        <v>-8.8888888888888898E-7</v>
      </c>
      <c r="AS44" s="35">
        <f>$S$28/'Fixed data'!$C$7</f>
        <v>-8.8888888888888898E-7</v>
      </c>
      <c r="AT44" s="35">
        <f>$S$28/'Fixed data'!$C$7</f>
        <v>-8.8888888888888898E-7</v>
      </c>
      <c r="AU44" s="35">
        <f>$S$28/'Fixed data'!$C$7</f>
        <v>-8.8888888888888898E-7</v>
      </c>
      <c r="AV44" s="35">
        <f>$S$28/'Fixed data'!$C$7</f>
        <v>-8.8888888888888898E-7</v>
      </c>
      <c r="AW44" s="35">
        <f>$S$28/'Fixed data'!$C$7</f>
        <v>-8.8888888888888898E-7</v>
      </c>
      <c r="AX44" s="35">
        <f>$S$28/'Fixed data'!$C$7</f>
        <v>-8.8888888888888898E-7</v>
      </c>
      <c r="AY44" s="35">
        <f>$S$28/'Fixed data'!$C$7</f>
        <v>-8.8888888888888898E-7</v>
      </c>
      <c r="AZ44" s="35">
        <f>$S$28/'Fixed data'!$C$7</f>
        <v>-8.8888888888888898E-7</v>
      </c>
      <c r="BA44" s="35">
        <f>$S$28/'Fixed data'!$C$7</f>
        <v>-8.8888888888888898E-7</v>
      </c>
      <c r="BB44" s="35">
        <f>$S$28/'Fixed data'!$C$7</f>
        <v>-8.8888888888888898E-7</v>
      </c>
      <c r="BC44" s="35">
        <f>$S$28/'Fixed data'!$C$7</f>
        <v>-8.8888888888888898E-7</v>
      </c>
      <c r="BD44" s="35">
        <f>$S$28/'Fixed data'!$C$7</f>
        <v>-8.8888888888888898E-7</v>
      </c>
    </row>
    <row r="45" spans="1:57" ht="16.5" hidden="1" customHeight="1" outlineLevel="1" x14ac:dyDescent="0.35">
      <c r="A45" s="117"/>
      <c r="B45" s="9" t="s">
        <v>116</v>
      </c>
      <c r="C45" s="11" t="s">
        <v>138</v>
      </c>
      <c r="D45" s="9" t="s">
        <v>40</v>
      </c>
      <c r="F45" s="35"/>
      <c r="G45" s="35"/>
      <c r="H45" s="35"/>
      <c r="I45" s="35"/>
      <c r="J45" s="35"/>
      <c r="K45" s="35"/>
      <c r="L45" s="35"/>
      <c r="M45" s="35"/>
      <c r="N45" s="35"/>
      <c r="O45" s="35"/>
      <c r="P45" s="35"/>
      <c r="Q45" s="35"/>
      <c r="R45" s="35"/>
      <c r="S45" s="35"/>
      <c r="T45" s="35"/>
      <c r="U45" s="35">
        <f>$T$28/'Fixed data'!$C$7</f>
        <v>-8.8888888888888898E-7</v>
      </c>
      <c r="V45" s="35">
        <f>$T$28/'Fixed data'!$C$7</f>
        <v>-8.8888888888888898E-7</v>
      </c>
      <c r="W45" s="35">
        <f>$T$28/'Fixed data'!$C$7</f>
        <v>-8.8888888888888898E-7</v>
      </c>
      <c r="X45" s="35">
        <f>$T$28/'Fixed data'!$C$7</f>
        <v>-8.8888888888888898E-7</v>
      </c>
      <c r="Y45" s="35">
        <f>$T$28/'Fixed data'!$C$7</f>
        <v>-8.8888888888888898E-7</v>
      </c>
      <c r="Z45" s="35">
        <f>$T$28/'Fixed data'!$C$7</f>
        <v>-8.8888888888888898E-7</v>
      </c>
      <c r="AA45" s="35">
        <f>$T$28/'Fixed data'!$C$7</f>
        <v>-8.8888888888888898E-7</v>
      </c>
      <c r="AB45" s="35">
        <f>$T$28/'Fixed data'!$C$7</f>
        <v>-8.8888888888888898E-7</v>
      </c>
      <c r="AC45" s="35">
        <f>$T$28/'Fixed data'!$C$7</f>
        <v>-8.8888888888888898E-7</v>
      </c>
      <c r="AD45" s="35">
        <f>$T$28/'Fixed data'!$C$7</f>
        <v>-8.8888888888888898E-7</v>
      </c>
      <c r="AE45" s="35">
        <f>$T$28/'Fixed data'!$C$7</f>
        <v>-8.8888888888888898E-7</v>
      </c>
      <c r="AF45" s="35">
        <f>$T$28/'Fixed data'!$C$7</f>
        <v>-8.8888888888888898E-7</v>
      </c>
      <c r="AG45" s="35">
        <f>$T$28/'Fixed data'!$C$7</f>
        <v>-8.8888888888888898E-7</v>
      </c>
      <c r="AH45" s="35">
        <f>$T$28/'Fixed data'!$C$7</f>
        <v>-8.8888888888888898E-7</v>
      </c>
      <c r="AI45" s="35">
        <f>$T$28/'Fixed data'!$C$7</f>
        <v>-8.8888888888888898E-7</v>
      </c>
      <c r="AJ45" s="35">
        <f>$T$28/'Fixed data'!$C$7</f>
        <v>-8.8888888888888898E-7</v>
      </c>
      <c r="AK45" s="35">
        <f>$T$28/'Fixed data'!$C$7</f>
        <v>-8.8888888888888898E-7</v>
      </c>
      <c r="AL45" s="35">
        <f>$T$28/'Fixed data'!$C$7</f>
        <v>-8.8888888888888898E-7</v>
      </c>
      <c r="AM45" s="35">
        <f>$T$28/'Fixed data'!$C$7</f>
        <v>-8.8888888888888898E-7</v>
      </c>
      <c r="AN45" s="35">
        <f>$T$28/'Fixed data'!$C$7</f>
        <v>-8.8888888888888898E-7</v>
      </c>
      <c r="AO45" s="35">
        <f>$T$28/'Fixed data'!$C$7</f>
        <v>-8.8888888888888898E-7</v>
      </c>
      <c r="AP45" s="35">
        <f>$T$28/'Fixed data'!$C$7</f>
        <v>-8.8888888888888898E-7</v>
      </c>
      <c r="AQ45" s="35">
        <f>$T$28/'Fixed data'!$C$7</f>
        <v>-8.8888888888888898E-7</v>
      </c>
      <c r="AR45" s="35">
        <f>$T$28/'Fixed data'!$C$7</f>
        <v>-8.8888888888888898E-7</v>
      </c>
      <c r="AS45" s="35">
        <f>$T$28/'Fixed data'!$C$7</f>
        <v>-8.8888888888888898E-7</v>
      </c>
      <c r="AT45" s="35">
        <f>$T$28/'Fixed data'!$C$7</f>
        <v>-8.8888888888888898E-7</v>
      </c>
      <c r="AU45" s="35">
        <f>$T$28/'Fixed data'!$C$7</f>
        <v>-8.8888888888888898E-7</v>
      </c>
      <c r="AV45" s="35">
        <f>$T$28/'Fixed data'!$C$7</f>
        <v>-8.8888888888888898E-7</v>
      </c>
      <c r="AW45" s="35">
        <f>$T$28/'Fixed data'!$C$7</f>
        <v>-8.8888888888888898E-7</v>
      </c>
      <c r="AX45" s="35">
        <f>$T$28/'Fixed data'!$C$7</f>
        <v>-8.8888888888888898E-7</v>
      </c>
      <c r="AY45" s="35">
        <f>$T$28/'Fixed data'!$C$7</f>
        <v>-8.8888888888888898E-7</v>
      </c>
      <c r="AZ45" s="35">
        <f>$T$28/'Fixed data'!$C$7</f>
        <v>-8.8888888888888898E-7</v>
      </c>
      <c r="BA45" s="35">
        <f>$T$28/'Fixed data'!$C$7</f>
        <v>-8.8888888888888898E-7</v>
      </c>
      <c r="BB45" s="35">
        <f>$T$28/'Fixed data'!$C$7</f>
        <v>-8.8888888888888898E-7</v>
      </c>
      <c r="BC45" s="35">
        <f>$T$28/'Fixed data'!$C$7</f>
        <v>-8.8888888888888898E-7</v>
      </c>
      <c r="BD45" s="35">
        <f>$T$28/'Fixed data'!$C$7</f>
        <v>-8.8888888888888898E-7</v>
      </c>
    </row>
    <row r="46" spans="1:57" ht="16.5" hidden="1" customHeight="1" outlineLevel="1" x14ac:dyDescent="0.35">
      <c r="A46" s="117"/>
      <c r="B46" s="9" t="s">
        <v>117</v>
      </c>
      <c r="C46" s="11" t="s">
        <v>139</v>
      </c>
      <c r="D46" s="9" t="s">
        <v>40</v>
      </c>
      <c r="F46" s="35"/>
      <c r="G46" s="35"/>
      <c r="H46" s="35"/>
      <c r="I46" s="35"/>
      <c r="J46" s="35"/>
      <c r="K46" s="35"/>
      <c r="L46" s="35"/>
      <c r="M46" s="35"/>
      <c r="N46" s="35"/>
      <c r="O46" s="35"/>
      <c r="P46" s="35"/>
      <c r="Q46" s="35"/>
      <c r="R46" s="35"/>
      <c r="S46" s="35"/>
      <c r="T46" s="35"/>
      <c r="U46" s="35"/>
      <c r="V46" s="35">
        <f>$U$28/'Fixed data'!$C$7</f>
        <v>-8.8888888888888898E-7</v>
      </c>
      <c r="W46" s="35">
        <f>$U$28/'Fixed data'!$C$7</f>
        <v>-8.8888888888888898E-7</v>
      </c>
      <c r="X46" s="35">
        <f>$U$28/'Fixed data'!$C$7</f>
        <v>-8.8888888888888898E-7</v>
      </c>
      <c r="Y46" s="35">
        <f>$U$28/'Fixed data'!$C$7</f>
        <v>-8.8888888888888898E-7</v>
      </c>
      <c r="Z46" s="35">
        <f>$U$28/'Fixed data'!$C$7</f>
        <v>-8.8888888888888898E-7</v>
      </c>
      <c r="AA46" s="35">
        <f>$U$28/'Fixed data'!$C$7</f>
        <v>-8.8888888888888898E-7</v>
      </c>
      <c r="AB46" s="35">
        <f>$U$28/'Fixed data'!$C$7</f>
        <v>-8.8888888888888898E-7</v>
      </c>
      <c r="AC46" s="35">
        <f>$U$28/'Fixed data'!$C$7</f>
        <v>-8.8888888888888898E-7</v>
      </c>
      <c r="AD46" s="35">
        <f>$U$28/'Fixed data'!$C$7</f>
        <v>-8.8888888888888898E-7</v>
      </c>
      <c r="AE46" s="35">
        <f>$U$28/'Fixed data'!$C$7</f>
        <v>-8.8888888888888898E-7</v>
      </c>
      <c r="AF46" s="35">
        <f>$U$28/'Fixed data'!$C$7</f>
        <v>-8.8888888888888898E-7</v>
      </c>
      <c r="AG46" s="35">
        <f>$U$28/'Fixed data'!$C$7</f>
        <v>-8.8888888888888898E-7</v>
      </c>
      <c r="AH46" s="35">
        <f>$U$28/'Fixed data'!$C$7</f>
        <v>-8.8888888888888898E-7</v>
      </c>
      <c r="AI46" s="35">
        <f>$U$28/'Fixed data'!$C$7</f>
        <v>-8.8888888888888898E-7</v>
      </c>
      <c r="AJ46" s="35">
        <f>$U$28/'Fixed data'!$C$7</f>
        <v>-8.8888888888888898E-7</v>
      </c>
      <c r="AK46" s="35">
        <f>$U$28/'Fixed data'!$C$7</f>
        <v>-8.8888888888888898E-7</v>
      </c>
      <c r="AL46" s="35">
        <f>$U$28/'Fixed data'!$C$7</f>
        <v>-8.8888888888888898E-7</v>
      </c>
      <c r="AM46" s="35">
        <f>$U$28/'Fixed data'!$C$7</f>
        <v>-8.8888888888888898E-7</v>
      </c>
      <c r="AN46" s="35">
        <f>$U$28/'Fixed data'!$C$7</f>
        <v>-8.8888888888888898E-7</v>
      </c>
      <c r="AO46" s="35">
        <f>$U$28/'Fixed data'!$C$7</f>
        <v>-8.8888888888888898E-7</v>
      </c>
      <c r="AP46" s="35">
        <f>$U$28/'Fixed data'!$C$7</f>
        <v>-8.8888888888888898E-7</v>
      </c>
      <c r="AQ46" s="35">
        <f>$U$28/'Fixed data'!$C$7</f>
        <v>-8.8888888888888898E-7</v>
      </c>
      <c r="AR46" s="35">
        <f>$U$28/'Fixed data'!$C$7</f>
        <v>-8.8888888888888898E-7</v>
      </c>
      <c r="AS46" s="35">
        <f>$U$28/'Fixed data'!$C$7</f>
        <v>-8.8888888888888898E-7</v>
      </c>
      <c r="AT46" s="35">
        <f>$U$28/'Fixed data'!$C$7</f>
        <v>-8.8888888888888898E-7</v>
      </c>
      <c r="AU46" s="35">
        <f>$U$28/'Fixed data'!$C$7</f>
        <v>-8.8888888888888898E-7</v>
      </c>
      <c r="AV46" s="35">
        <f>$U$28/'Fixed data'!$C$7</f>
        <v>-8.8888888888888898E-7</v>
      </c>
      <c r="AW46" s="35">
        <f>$U$28/'Fixed data'!$C$7</f>
        <v>-8.8888888888888898E-7</v>
      </c>
      <c r="AX46" s="35">
        <f>$U$28/'Fixed data'!$C$7</f>
        <v>-8.8888888888888898E-7</v>
      </c>
      <c r="AY46" s="35">
        <f>$U$28/'Fixed data'!$C$7</f>
        <v>-8.8888888888888898E-7</v>
      </c>
      <c r="AZ46" s="35">
        <f>$U$28/'Fixed data'!$C$7</f>
        <v>-8.8888888888888898E-7</v>
      </c>
      <c r="BA46" s="35">
        <f>$U$28/'Fixed data'!$C$7</f>
        <v>-8.8888888888888898E-7</v>
      </c>
      <c r="BB46" s="35">
        <f>$U$28/'Fixed data'!$C$7</f>
        <v>-8.8888888888888898E-7</v>
      </c>
      <c r="BC46" s="35">
        <f>$U$28/'Fixed data'!$C$7</f>
        <v>-8.8888888888888898E-7</v>
      </c>
      <c r="BD46" s="35">
        <f>$U$28/'Fixed data'!$C$7</f>
        <v>-8.8888888888888898E-7</v>
      </c>
    </row>
    <row r="47" spans="1:57" ht="16.5" hidden="1" customHeight="1" outlineLevel="1" x14ac:dyDescent="0.35">
      <c r="A47" s="117"/>
      <c r="B47" s="9" t="s">
        <v>118</v>
      </c>
      <c r="C47" s="11" t="s">
        <v>140</v>
      </c>
      <c r="D47" s="9" t="s">
        <v>40</v>
      </c>
      <c r="F47" s="35"/>
      <c r="G47" s="35"/>
      <c r="H47" s="35"/>
      <c r="I47" s="35"/>
      <c r="J47" s="35"/>
      <c r="K47" s="35"/>
      <c r="L47" s="35"/>
      <c r="M47" s="35"/>
      <c r="N47" s="35"/>
      <c r="O47" s="35"/>
      <c r="P47" s="35"/>
      <c r="Q47" s="35"/>
      <c r="R47" s="35"/>
      <c r="S47" s="35"/>
      <c r="T47" s="35"/>
      <c r="U47" s="35"/>
      <c r="V47" s="35"/>
      <c r="W47" s="35">
        <f>$V$28/'Fixed data'!$C$7</f>
        <v>-8.8888888888888898E-7</v>
      </c>
      <c r="X47" s="35">
        <f>$V$28/'Fixed data'!$C$7</f>
        <v>-8.8888888888888898E-7</v>
      </c>
      <c r="Y47" s="35">
        <f>$V$28/'Fixed data'!$C$7</f>
        <v>-8.8888888888888898E-7</v>
      </c>
      <c r="Z47" s="35">
        <f>$V$28/'Fixed data'!$C$7</f>
        <v>-8.8888888888888898E-7</v>
      </c>
      <c r="AA47" s="35">
        <f>$V$28/'Fixed data'!$C$7</f>
        <v>-8.8888888888888898E-7</v>
      </c>
      <c r="AB47" s="35">
        <f>$V$28/'Fixed data'!$C$7</f>
        <v>-8.8888888888888898E-7</v>
      </c>
      <c r="AC47" s="35">
        <f>$V$28/'Fixed data'!$C$7</f>
        <v>-8.8888888888888898E-7</v>
      </c>
      <c r="AD47" s="35">
        <f>$V$28/'Fixed data'!$C$7</f>
        <v>-8.8888888888888898E-7</v>
      </c>
      <c r="AE47" s="35">
        <f>$V$28/'Fixed data'!$C$7</f>
        <v>-8.8888888888888898E-7</v>
      </c>
      <c r="AF47" s="35">
        <f>$V$28/'Fixed data'!$C$7</f>
        <v>-8.8888888888888898E-7</v>
      </c>
      <c r="AG47" s="35">
        <f>$V$28/'Fixed data'!$C$7</f>
        <v>-8.8888888888888898E-7</v>
      </c>
      <c r="AH47" s="35">
        <f>$V$28/'Fixed data'!$C$7</f>
        <v>-8.8888888888888898E-7</v>
      </c>
      <c r="AI47" s="35">
        <f>$V$28/'Fixed data'!$C$7</f>
        <v>-8.8888888888888898E-7</v>
      </c>
      <c r="AJ47" s="35">
        <f>$V$28/'Fixed data'!$C$7</f>
        <v>-8.8888888888888898E-7</v>
      </c>
      <c r="AK47" s="35">
        <f>$V$28/'Fixed data'!$C$7</f>
        <v>-8.8888888888888898E-7</v>
      </c>
      <c r="AL47" s="35">
        <f>$V$28/'Fixed data'!$C$7</f>
        <v>-8.8888888888888898E-7</v>
      </c>
      <c r="AM47" s="35">
        <f>$V$28/'Fixed data'!$C$7</f>
        <v>-8.8888888888888898E-7</v>
      </c>
      <c r="AN47" s="35">
        <f>$V$28/'Fixed data'!$C$7</f>
        <v>-8.8888888888888898E-7</v>
      </c>
      <c r="AO47" s="35">
        <f>$V$28/'Fixed data'!$C$7</f>
        <v>-8.8888888888888898E-7</v>
      </c>
      <c r="AP47" s="35">
        <f>$V$28/'Fixed data'!$C$7</f>
        <v>-8.8888888888888898E-7</v>
      </c>
      <c r="AQ47" s="35">
        <f>$V$28/'Fixed data'!$C$7</f>
        <v>-8.8888888888888898E-7</v>
      </c>
      <c r="AR47" s="35">
        <f>$V$28/'Fixed data'!$C$7</f>
        <v>-8.8888888888888898E-7</v>
      </c>
      <c r="AS47" s="35">
        <f>$V$28/'Fixed data'!$C$7</f>
        <v>-8.8888888888888898E-7</v>
      </c>
      <c r="AT47" s="35">
        <f>$V$28/'Fixed data'!$C$7</f>
        <v>-8.8888888888888898E-7</v>
      </c>
      <c r="AU47" s="35">
        <f>$V$28/'Fixed data'!$C$7</f>
        <v>-8.8888888888888898E-7</v>
      </c>
      <c r="AV47" s="35">
        <f>$V$28/'Fixed data'!$C$7</f>
        <v>-8.8888888888888898E-7</v>
      </c>
      <c r="AW47" s="35">
        <f>$V$28/'Fixed data'!$C$7</f>
        <v>-8.8888888888888898E-7</v>
      </c>
      <c r="AX47" s="35">
        <f>$V$28/'Fixed data'!$C$7</f>
        <v>-8.8888888888888898E-7</v>
      </c>
      <c r="AY47" s="35">
        <f>$V$28/'Fixed data'!$C$7</f>
        <v>-8.8888888888888898E-7</v>
      </c>
      <c r="AZ47" s="35">
        <f>$V$28/'Fixed data'!$C$7</f>
        <v>-8.8888888888888898E-7</v>
      </c>
      <c r="BA47" s="35">
        <f>$V$28/'Fixed data'!$C$7</f>
        <v>-8.8888888888888898E-7</v>
      </c>
      <c r="BB47" s="35">
        <f>$V$28/'Fixed data'!$C$7</f>
        <v>-8.8888888888888898E-7</v>
      </c>
      <c r="BC47" s="35">
        <f>$V$28/'Fixed data'!$C$7</f>
        <v>-8.8888888888888898E-7</v>
      </c>
      <c r="BD47" s="35">
        <f>$V$28/'Fixed data'!$C$7</f>
        <v>-8.8888888888888898E-7</v>
      </c>
    </row>
    <row r="48" spans="1:57" ht="16.5" hidden="1" customHeight="1" outlineLevel="1" x14ac:dyDescent="0.35">
      <c r="A48" s="117"/>
      <c r="B48" s="9" t="s">
        <v>119</v>
      </c>
      <c r="C48" s="11" t="s">
        <v>141</v>
      </c>
      <c r="D48" s="9" t="s">
        <v>40</v>
      </c>
      <c r="F48" s="35"/>
      <c r="G48" s="35"/>
      <c r="H48" s="35"/>
      <c r="I48" s="35"/>
      <c r="J48" s="35"/>
      <c r="K48" s="35"/>
      <c r="L48" s="35"/>
      <c r="M48" s="35"/>
      <c r="N48" s="35"/>
      <c r="O48" s="35"/>
      <c r="P48" s="35"/>
      <c r="Q48" s="35"/>
      <c r="R48" s="35"/>
      <c r="S48" s="35"/>
      <c r="T48" s="35"/>
      <c r="U48" s="35"/>
      <c r="V48" s="35"/>
      <c r="W48" s="35"/>
      <c r="X48" s="35">
        <f>$W$28/'Fixed data'!$C$7</f>
        <v>-8.8888888888888898E-7</v>
      </c>
      <c r="Y48" s="35">
        <f>$W$28/'Fixed data'!$C$7</f>
        <v>-8.8888888888888898E-7</v>
      </c>
      <c r="Z48" s="35">
        <f>$W$28/'Fixed data'!$C$7</f>
        <v>-8.8888888888888898E-7</v>
      </c>
      <c r="AA48" s="35">
        <f>$W$28/'Fixed data'!$C$7</f>
        <v>-8.8888888888888898E-7</v>
      </c>
      <c r="AB48" s="35">
        <f>$W$28/'Fixed data'!$C$7</f>
        <v>-8.8888888888888898E-7</v>
      </c>
      <c r="AC48" s="35">
        <f>$W$28/'Fixed data'!$C$7</f>
        <v>-8.8888888888888898E-7</v>
      </c>
      <c r="AD48" s="35">
        <f>$W$28/'Fixed data'!$C$7</f>
        <v>-8.8888888888888898E-7</v>
      </c>
      <c r="AE48" s="35">
        <f>$W$28/'Fixed data'!$C$7</f>
        <v>-8.8888888888888898E-7</v>
      </c>
      <c r="AF48" s="35">
        <f>$W$28/'Fixed data'!$C$7</f>
        <v>-8.8888888888888898E-7</v>
      </c>
      <c r="AG48" s="35">
        <f>$W$28/'Fixed data'!$C$7</f>
        <v>-8.8888888888888898E-7</v>
      </c>
      <c r="AH48" s="35">
        <f>$W$28/'Fixed data'!$C$7</f>
        <v>-8.8888888888888898E-7</v>
      </c>
      <c r="AI48" s="35">
        <f>$W$28/'Fixed data'!$C$7</f>
        <v>-8.8888888888888898E-7</v>
      </c>
      <c r="AJ48" s="35">
        <f>$W$28/'Fixed data'!$C$7</f>
        <v>-8.8888888888888898E-7</v>
      </c>
      <c r="AK48" s="35">
        <f>$W$28/'Fixed data'!$C$7</f>
        <v>-8.8888888888888898E-7</v>
      </c>
      <c r="AL48" s="35">
        <f>$W$28/'Fixed data'!$C$7</f>
        <v>-8.8888888888888898E-7</v>
      </c>
      <c r="AM48" s="35">
        <f>$W$28/'Fixed data'!$C$7</f>
        <v>-8.8888888888888898E-7</v>
      </c>
      <c r="AN48" s="35">
        <f>$W$28/'Fixed data'!$C$7</f>
        <v>-8.8888888888888898E-7</v>
      </c>
      <c r="AO48" s="35">
        <f>$W$28/'Fixed data'!$C$7</f>
        <v>-8.8888888888888898E-7</v>
      </c>
      <c r="AP48" s="35">
        <f>$W$28/'Fixed data'!$C$7</f>
        <v>-8.8888888888888898E-7</v>
      </c>
      <c r="AQ48" s="35">
        <f>$W$28/'Fixed data'!$C$7</f>
        <v>-8.8888888888888898E-7</v>
      </c>
      <c r="AR48" s="35">
        <f>$W$28/'Fixed data'!$C$7</f>
        <v>-8.8888888888888898E-7</v>
      </c>
      <c r="AS48" s="35">
        <f>$W$28/'Fixed data'!$C$7</f>
        <v>-8.8888888888888898E-7</v>
      </c>
      <c r="AT48" s="35">
        <f>$W$28/'Fixed data'!$C$7</f>
        <v>-8.8888888888888898E-7</v>
      </c>
      <c r="AU48" s="35">
        <f>$W$28/'Fixed data'!$C$7</f>
        <v>-8.8888888888888898E-7</v>
      </c>
      <c r="AV48" s="35">
        <f>$W$28/'Fixed data'!$C$7</f>
        <v>-8.8888888888888898E-7</v>
      </c>
      <c r="AW48" s="35">
        <f>$W$28/'Fixed data'!$C$7</f>
        <v>-8.8888888888888898E-7</v>
      </c>
      <c r="AX48" s="35">
        <f>$W$28/'Fixed data'!$C$7</f>
        <v>-8.8888888888888898E-7</v>
      </c>
      <c r="AY48" s="35">
        <f>$W$28/'Fixed data'!$C$7</f>
        <v>-8.8888888888888898E-7</v>
      </c>
      <c r="AZ48" s="35">
        <f>$W$28/'Fixed data'!$C$7</f>
        <v>-8.8888888888888898E-7</v>
      </c>
      <c r="BA48" s="35">
        <f>$W$28/'Fixed data'!$C$7</f>
        <v>-8.8888888888888898E-7</v>
      </c>
      <c r="BB48" s="35">
        <f>$W$28/'Fixed data'!$C$7</f>
        <v>-8.8888888888888898E-7</v>
      </c>
      <c r="BC48" s="35">
        <f>$W$28/'Fixed data'!$C$7</f>
        <v>-8.8888888888888898E-7</v>
      </c>
      <c r="BD48" s="35">
        <f>$W$28/'Fixed data'!$C$7</f>
        <v>-8.8888888888888898E-7</v>
      </c>
    </row>
    <row r="49" spans="1:56" ht="16.5" hidden="1" customHeight="1" outlineLevel="1" x14ac:dyDescent="0.35">
      <c r="A49" s="117"/>
      <c r="B49" s="9" t="s">
        <v>120</v>
      </c>
      <c r="C49" s="11" t="s">
        <v>142</v>
      </c>
      <c r="D49" s="9" t="s">
        <v>40</v>
      </c>
      <c r="F49" s="35"/>
      <c r="G49" s="35"/>
      <c r="H49" s="35"/>
      <c r="I49" s="35"/>
      <c r="J49" s="35"/>
      <c r="K49" s="35"/>
      <c r="L49" s="35"/>
      <c r="M49" s="35"/>
      <c r="N49" s="35"/>
      <c r="O49" s="35"/>
      <c r="P49" s="35"/>
      <c r="Q49" s="35"/>
      <c r="R49" s="35"/>
      <c r="S49" s="35"/>
      <c r="T49" s="35"/>
      <c r="U49" s="35"/>
      <c r="V49" s="35"/>
      <c r="W49" s="35"/>
      <c r="X49" s="35"/>
      <c r="Y49" s="35">
        <f>$X$28/'Fixed data'!$C$7</f>
        <v>-8.8888888888888898E-7</v>
      </c>
      <c r="Z49" s="35">
        <f>$X$28/'Fixed data'!$C$7</f>
        <v>-8.8888888888888898E-7</v>
      </c>
      <c r="AA49" s="35">
        <f>$X$28/'Fixed data'!$C$7</f>
        <v>-8.8888888888888898E-7</v>
      </c>
      <c r="AB49" s="35">
        <f>$X$28/'Fixed data'!$C$7</f>
        <v>-8.8888888888888898E-7</v>
      </c>
      <c r="AC49" s="35">
        <f>$X$28/'Fixed data'!$C$7</f>
        <v>-8.8888888888888898E-7</v>
      </c>
      <c r="AD49" s="35">
        <f>$X$28/'Fixed data'!$C$7</f>
        <v>-8.8888888888888898E-7</v>
      </c>
      <c r="AE49" s="35">
        <f>$X$28/'Fixed data'!$C$7</f>
        <v>-8.8888888888888898E-7</v>
      </c>
      <c r="AF49" s="35">
        <f>$X$28/'Fixed data'!$C$7</f>
        <v>-8.8888888888888898E-7</v>
      </c>
      <c r="AG49" s="35">
        <f>$X$28/'Fixed data'!$C$7</f>
        <v>-8.8888888888888898E-7</v>
      </c>
      <c r="AH49" s="35">
        <f>$X$28/'Fixed data'!$C$7</f>
        <v>-8.8888888888888898E-7</v>
      </c>
      <c r="AI49" s="35">
        <f>$X$28/'Fixed data'!$C$7</f>
        <v>-8.8888888888888898E-7</v>
      </c>
      <c r="AJ49" s="35">
        <f>$X$28/'Fixed data'!$C$7</f>
        <v>-8.8888888888888898E-7</v>
      </c>
      <c r="AK49" s="35">
        <f>$X$28/'Fixed data'!$C$7</f>
        <v>-8.8888888888888898E-7</v>
      </c>
      <c r="AL49" s="35">
        <f>$X$28/'Fixed data'!$C$7</f>
        <v>-8.8888888888888898E-7</v>
      </c>
      <c r="AM49" s="35">
        <f>$X$28/'Fixed data'!$C$7</f>
        <v>-8.8888888888888898E-7</v>
      </c>
      <c r="AN49" s="35">
        <f>$X$28/'Fixed data'!$C$7</f>
        <v>-8.8888888888888898E-7</v>
      </c>
      <c r="AO49" s="35">
        <f>$X$28/'Fixed data'!$C$7</f>
        <v>-8.8888888888888898E-7</v>
      </c>
      <c r="AP49" s="35">
        <f>$X$28/'Fixed data'!$C$7</f>
        <v>-8.8888888888888898E-7</v>
      </c>
      <c r="AQ49" s="35">
        <f>$X$28/'Fixed data'!$C$7</f>
        <v>-8.8888888888888898E-7</v>
      </c>
      <c r="AR49" s="35">
        <f>$X$28/'Fixed data'!$C$7</f>
        <v>-8.8888888888888898E-7</v>
      </c>
      <c r="AS49" s="35">
        <f>$X$28/'Fixed data'!$C$7</f>
        <v>-8.8888888888888898E-7</v>
      </c>
      <c r="AT49" s="35">
        <f>$X$28/'Fixed data'!$C$7</f>
        <v>-8.8888888888888898E-7</v>
      </c>
      <c r="AU49" s="35">
        <f>$X$28/'Fixed data'!$C$7</f>
        <v>-8.8888888888888898E-7</v>
      </c>
      <c r="AV49" s="35">
        <f>$X$28/'Fixed data'!$C$7</f>
        <v>-8.8888888888888898E-7</v>
      </c>
      <c r="AW49" s="35">
        <f>$X$28/'Fixed data'!$C$7</f>
        <v>-8.8888888888888898E-7</v>
      </c>
      <c r="AX49" s="35">
        <f>$X$28/'Fixed data'!$C$7</f>
        <v>-8.8888888888888898E-7</v>
      </c>
      <c r="AY49" s="35">
        <f>$X$28/'Fixed data'!$C$7</f>
        <v>-8.8888888888888898E-7</v>
      </c>
      <c r="AZ49" s="35">
        <f>$X$28/'Fixed data'!$C$7</f>
        <v>-8.8888888888888898E-7</v>
      </c>
      <c r="BA49" s="35">
        <f>$X$28/'Fixed data'!$C$7</f>
        <v>-8.8888888888888898E-7</v>
      </c>
      <c r="BB49" s="35">
        <f>$X$28/'Fixed data'!$C$7</f>
        <v>-8.8888888888888898E-7</v>
      </c>
      <c r="BC49" s="35">
        <f>$X$28/'Fixed data'!$C$7</f>
        <v>-8.8888888888888898E-7</v>
      </c>
      <c r="BD49" s="35">
        <f>$X$28/'Fixed data'!$C$7</f>
        <v>-8.8888888888888898E-7</v>
      </c>
    </row>
    <row r="50" spans="1:56" ht="16.5" hidden="1" customHeight="1" outlineLevel="1" x14ac:dyDescent="0.35">
      <c r="A50" s="117"/>
      <c r="B50" s="9" t="s">
        <v>121</v>
      </c>
      <c r="C50" s="11" t="s">
        <v>143</v>
      </c>
      <c r="D50" s="9" t="s">
        <v>40</v>
      </c>
      <c r="F50" s="35"/>
      <c r="G50" s="35"/>
      <c r="H50" s="35"/>
      <c r="I50" s="35"/>
      <c r="J50" s="35"/>
      <c r="K50" s="35"/>
      <c r="L50" s="35"/>
      <c r="M50" s="35"/>
      <c r="N50" s="35"/>
      <c r="O50" s="35"/>
      <c r="P50" s="35"/>
      <c r="Q50" s="35"/>
      <c r="R50" s="35"/>
      <c r="S50" s="35"/>
      <c r="T50" s="35"/>
      <c r="U50" s="35"/>
      <c r="V50" s="35"/>
      <c r="W50" s="35"/>
      <c r="X50" s="35"/>
      <c r="Y50" s="35"/>
      <c r="Z50" s="35">
        <f>$Y$28/'Fixed data'!$C$7</f>
        <v>-8.8888888888888898E-7</v>
      </c>
      <c r="AA50" s="35">
        <f>$Y$28/'Fixed data'!$C$7</f>
        <v>-8.8888888888888898E-7</v>
      </c>
      <c r="AB50" s="35">
        <f>$Y$28/'Fixed data'!$C$7</f>
        <v>-8.8888888888888898E-7</v>
      </c>
      <c r="AC50" s="35">
        <f>$Y$28/'Fixed data'!$C$7</f>
        <v>-8.8888888888888898E-7</v>
      </c>
      <c r="AD50" s="35">
        <f>$Y$28/'Fixed data'!$C$7</f>
        <v>-8.8888888888888898E-7</v>
      </c>
      <c r="AE50" s="35">
        <f>$Y$28/'Fixed data'!$C$7</f>
        <v>-8.8888888888888898E-7</v>
      </c>
      <c r="AF50" s="35">
        <f>$Y$28/'Fixed data'!$C$7</f>
        <v>-8.8888888888888898E-7</v>
      </c>
      <c r="AG50" s="35">
        <f>$Y$28/'Fixed data'!$C$7</f>
        <v>-8.8888888888888898E-7</v>
      </c>
      <c r="AH50" s="35">
        <f>$Y$28/'Fixed data'!$C$7</f>
        <v>-8.8888888888888898E-7</v>
      </c>
      <c r="AI50" s="35">
        <f>$Y$28/'Fixed data'!$C$7</f>
        <v>-8.8888888888888898E-7</v>
      </c>
      <c r="AJ50" s="35">
        <f>$Y$28/'Fixed data'!$C$7</f>
        <v>-8.8888888888888898E-7</v>
      </c>
      <c r="AK50" s="35">
        <f>$Y$28/'Fixed data'!$C$7</f>
        <v>-8.8888888888888898E-7</v>
      </c>
      <c r="AL50" s="35">
        <f>$Y$28/'Fixed data'!$C$7</f>
        <v>-8.8888888888888898E-7</v>
      </c>
      <c r="AM50" s="35">
        <f>$Y$28/'Fixed data'!$C$7</f>
        <v>-8.8888888888888898E-7</v>
      </c>
      <c r="AN50" s="35">
        <f>$Y$28/'Fixed data'!$C$7</f>
        <v>-8.8888888888888898E-7</v>
      </c>
      <c r="AO50" s="35">
        <f>$Y$28/'Fixed data'!$C$7</f>
        <v>-8.8888888888888898E-7</v>
      </c>
      <c r="AP50" s="35">
        <f>$Y$28/'Fixed data'!$C$7</f>
        <v>-8.8888888888888898E-7</v>
      </c>
      <c r="AQ50" s="35">
        <f>$Y$28/'Fixed data'!$C$7</f>
        <v>-8.8888888888888898E-7</v>
      </c>
      <c r="AR50" s="35">
        <f>$Y$28/'Fixed data'!$C$7</f>
        <v>-8.8888888888888898E-7</v>
      </c>
      <c r="AS50" s="35">
        <f>$Y$28/'Fixed data'!$C$7</f>
        <v>-8.8888888888888898E-7</v>
      </c>
      <c r="AT50" s="35">
        <f>$Y$28/'Fixed data'!$C$7</f>
        <v>-8.8888888888888898E-7</v>
      </c>
      <c r="AU50" s="35">
        <f>$Y$28/'Fixed data'!$C$7</f>
        <v>-8.8888888888888898E-7</v>
      </c>
      <c r="AV50" s="35">
        <f>$Y$28/'Fixed data'!$C$7</f>
        <v>-8.8888888888888898E-7</v>
      </c>
      <c r="AW50" s="35">
        <f>$Y$28/'Fixed data'!$C$7</f>
        <v>-8.8888888888888898E-7</v>
      </c>
      <c r="AX50" s="35">
        <f>$Y$28/'Fixed data'!$C$7</f>
        <v>-8.8888888888888898E-7</v>
      </c>
      <c r="AY50" s="35">
        <f>$Y$28/'Fixed data'!$C$7</f>
        <v>-8.8888888888888898E-7</v>
      </c>
      <c r="AZ50" s="35">
        <f>$Y$28/'Fixed data'!$C$7</f>
        <v>-8.8888888888888898E-7</v>
      </c>
      <c r="BA50" s="35">
        <f>$Y$28/'Fixed data'!$C$7</f>
        <v>-8.8888888888888898E-7</v>
      </c>
      <c r="BB50" s="35">
        <f>$Y$28/'Fixed data'!$C$7</f>
        <v>-8.8888888888888898E-7</v>
      </c>
      <c r="BC50" s="35">
        <f>$Y$28/'Fixed data'!$C$7</f>
        <v>-8.8888888888888898E-7</v>
      </c>
      <c r="BD50" s="35">
        <f>$Y$28/'Fixed data'!$C$7</f>
        <v>-8.8888888888888898E-7</v>
      </c>
    </row>
    <row r="51" spans="1:56" ht="16.5" hidden="1" customHeight="1" outlineLevel="1" x14ac:dyDescent="0.35">
      <c r="A51" s="117"/>
      <c r="B51" s="9" t="s">
        <v>122</v>
      </c>
      <c r="C51" s="11" t="s">
        <v>144</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-8.8888888888888898E-7</v>
      </c>
      <c r="AB51" s="35">
        <f>$Z$28/'Fixed data'!$C$7</f>
        <v>-8.8888888888888898E-7</v>
      </c>
      <c r="AC51" s="35">
        <f>$Z$28/'Fixed data'!$C$7</f>
        <v>-8.8888888888888898E-7</v>
      </c>
      <c r="AD51" s="35">
        <f>$Z$28/'Fixed data'!$C$7</f>
        <v>-8.8888888888888898E-7</v>
      </c>
      <c r="AE51" s="35">
        <f>$Z$28/'Fixed data'!$C$7</f>
        <v>-8.8888888888888898E-7</v>
      </c>
      <c r="AF51" s="35">
        <f>$Z$28/'Fixed data'!$C$7</f>
        <v>-8.8888888888888898E-7</v>
      </c>
      <c r="AG51" s="35">
        <f>$Z$28/'Fixed data'!$C$7</f>
        <v>-8.8888888888888898E-7</v>
      </c>
      <c r="AH51" s="35">
        <f>$Z$28/'Fixed data'!$C$7</f>
        <v>-8.8888888888888898E-7</v>
      </c>
      <c r="AI51" s="35">
        <f>$Z$28/'Fixed data'!$C$7</f>
        <v>-8.8888888888888898E-7</v>
      </c>
      <c r="AJ51" s="35">
        <f>$Z$28/'Fixed data'!$C$7</f>
        <v>-8.8888888888888898E-7</v>
      </c>
      <c r="AK51" s="35">
        <f>$Z$28/'Fixed data'!$C$7</f>
        <v>-8.8888888888888898E-7</v>
      </c>
      <c r="AL51" s="35">
        <f>$Z$28/'Fixed data'!$C$7</f>
        <v>-8.8888888888888898E-7</v>
      </c>
      <c r="AM51" s="35">
        <f>$Z$28/'Fixed data'!$C$7</f>
        <v>-8.8888888888888898E-7</v>
      </c>
      <c r="AN51" s="35">
        <f>$Z$28/'Fixed data'!$C$7</f>
        <v>-8.8888888888888898E-7</v>
      </c>
      <c r="AO51" s="35">
        <f>$Z$28/'Fixed data'!$C$7</f>
        <v>-8.8888888888888898E-7</v>
      </c>
      <c r="AP51" s="35">
        <f>$Z$28/'Fixed data'!$C$7</f>
        <v>-8.8888888888888898E-7</v>
      </c>
      <c r="AQ51" s="35">
        <f>$Z$28/'Fixed data'!$C$7</f>
        <v>-8.8888888888888898E-7</v>
      </c>
      <c r="AR51" s="35">
        <f>$Z$28/'Fixed data'!$C$7</f>
        <v>-8.8888888888888898E-7</v>
      </c>
      <c r="AS51" s="35">
        <f>$Z$28/'Fixed data'!$C$7</f>
        <v>-8.8888888888888898E-7</v>
      </c>
      <c r="AT51" s="35">
        <f>$Z$28/'Fixed data'!$C$7</f>
        <v>-8.8888888888888898E-7</v>
      </c>
      <c r="AU51" s="35">
        <f>$Z$28/'Fixed data'!$C$7</f>
        <v>-8.8888888888888898E-7</v>
      </c>
      <c r="AV51" s="35">
        <f>$Z$28/'Fixed data'!$C$7</f>
        <v>-8.8888888888888898E-7</v>
      </c>
      <c r="AW51" s="35">
        <f>$Z$28/'Fixed data'!$C$7</f>
        <v>-8.8888888888888898E-7</v>
      </c>
      <c r="AX51" s="35">
        <f>$Z$28/'Fixed data'!$C$7</f>
        <v>-8.8888888888888898E-7</v>
      </c>
      <c r="AY51" s="35">
        <f>$Z$28/'Fixed data'!$C$7</f>
        <v>-8.8888888888888898E-7</v>
      </c>
      <c r="AZ51" s="35">
        <f>$Z$28/'Fixed data'!$C$7</f>
        <v>-8.8888888888888898E-7</v>
      </c>
      <c r="BA51" s="35">
        <f>$Z$28/'Fixed data'!$C$7</f>
        <v>-8.8888888888888898E-7</v>
      </c>
      <c r="BB51" s="35">
        <f>$Z$28/'Fixed data'!$C$7</f>
        <v>-8.8888888888888898E-7</v>
      </c>
      <c r="BC51" s="35">
        <f>$Z$28/'Fixed data'!$C$7</f>
        <v>-8.8888888888888898E-7</v>
      </c>
      <c r="BD51" s="35">
        <f>$Z$28/'Fixed data'!$C$7</f>
        <v>-8.8888888888888898E-7</v>
      </c>
    </row>
    <row r="52" spans="1:56" ht="16.5" hidden="1" customHeight="1" outlineLevel="1" x14ac:dyDescent="0.35">
      <c r="A52" s="117"/>
      <c r="B52" s="9" t="s">
        <v>123</v>
      </c>
      <c r="C52" s="11" t="s">
        <v>145</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-8.8888888888888898E-7</v>
      </c>
      <c r="AC52" s="35">
        <f>$AA$28/'Fixed data'!$C$7</f>
        <v>-8.8888888888888898E-7</v>
      </c>
      <c r="AD52" s="35">
        <f>$AA$28/'Fixed data'!$C$7</f>
        <v>-8.8888888888888898E-7</v>
      </c>
      <c r="AE52" s="35">
        <f>$AA$28/'Fixed data'!$C$7</f>
        <v>-8.8888888888888898E-7</v>
      </c>
      <c r="AF52" s="35">
        <f>$AA$28/'Fixed data'!$C$7</f>
        <v>-8.8888888888888898E-7</v>
      </c>
      <c r="AG52" s="35">
        <f>$AA$28/'Fixed data'!$C$7</f>
        <v>-8.8888888888888898E-7</v>
      </c>
      <c r="AH52" s="35">
        <f>$AA$28/'Fixed data'!$C$7</f>
        <v>-8.8888888888888898E-7</v>
      </c>
      <c r="AI52" s="35">
        <f>$AA$28/'Fixed data'!$C$7</f>
        <v>-8.8888888888888898E-7</v>
      </c>
      <c r="AJ52" s="35">
        <f>$AA$28/'Fixed data'!$C$7</f>
        <v>-8.8888888888888898E-7</v>
      </c>
      <c r="AK52" s="35">
        <f>$AA$28/'Fixed data'!$C$7</f>
        <v>-8.8888888888888898E-7</v>
      </c>
      <c r="AL52" s="35">
        <f>$AA$28/'Fixed data'!$C$7</f>
        <v>-8.8888888888888898E-7</v>
      </c>
      <c r="AM52" s="35">
        <f>$AA$28/'Fixed data'!$C$7</f>
        <v>-8.8888888888888898E-7</v>
      </c>
      <c r="AN52" s="35">
        <f>$AA$28/'Fixed data'!$C$7</f>
        <v>-8.8888888888888898E-7</v>
      </c>
      <c r="AO52" s="35">
        <f>$AA$28/'Fixed data'!$C$7</f>
        <v>-8.8888888888888898E-7</v>
      </c>
      <c r="AP52" s="35">
        <f>$AA$28/'Fixed data'!$C$7</f>
        <v>-8.8888888888888898E-7</v>
      </c>
      <c r="AQ52" s="35">
        <f>$AA$28/'Fixed data'!$C$7</f>
        <v>-8.8888888888888898E-7</v>
      </c>
      <c r="AR52" s="35">
        <f>$AA$28/'Fixed data'!$C$7</f>
        <v>-8.8888888888888898E-7</v>
      </c>
      <c r="AS52" s="35">
        <f>$AA$28/'Fixed data'!$C$7</f>
        <v>-8.8888888888888898E-7</v>
      </c>
      <c r="AT52" s="35">
        <f>$AA$28/'Fixed data'!$C$7</f>
        <v>-8.8888888888888898E-7</v>
      </c>
      <c r="AU52" s="35">
        <f>$AA$28/'Fixed data'!$C$7</f>
        <v>-8.8888888888888898E-7</v>
      </c>
      <c r="AV52" s="35">
        <f>$AA$28/'Fixed data'!$C$7</f>
        <v>-8.8888888888888898E-7</v>
      </c>
      <c r="AW52" s="35">
        <f>$AA$28/'Fixed data'!$C$7</f>
        <v>-8.8888888888888898E-7</v>
      </c>
      <c r="AX52" s="35">
        <f>$AA$28/'Fixed data'!$C$7</f>
        <v>-8.8888888888888898E-7</v>
      </c>
      <c r="AY52" s="35">
        <f>$AA$28/'Fixed data'!$C$7</f>
        <v>-8.8888888888888898E-7</v>
      </c>
      <c r="AZ52" s="35">
        <f>$AA$28/'Fixed data'!$C$7</f>
        <v>-8.8888888888888898E-7</v>
      </c>
      <c r="BA52" s="35">
        <f>$AA$28/'Fixed data'!$C$7</f>
        <v>-8.8888888888888898E-7</v>
      </c>
      <c r="BB52" s="35">
        <f>$AA$28/'Fixed data'!$C$7</f>
        <v>-8.8888888888888898E-7</v>
      </c>
      <c r="BC52" s="35">
        <f>$AA$28/'Fixed data'!$C$7</f>
        <v>-8.8888888888888898E-7</v>
      </c>
      <c r="BD52" s="35">
        <f>$AA$28/'Fixed data'!$C$7</f>
        <v>-8.8888888888888898E-7</v>
      </c>
    </row>
    <row r="53" spans="1:56" ht="16.5" hidden="1" customHeight="1" outlineLevel="1" x14ac:dyDescent="0.35">
      <c r="A53" s="117"/>
      <c r="B53" s="9" t="s">
        <v>124</v>
      </c>
      <c r="C53" s="11" t="s">
        <v>146</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-8.8888888888888898E-7</v>
      </c>
      <c r="AD53" s="35">
        <f>$AB$28/'Fixed data'!$C$7</f>
        <v>-8.8888888888888898E-7</v>
      </c>
      <c r="AE53" s="35">
        <f>$AB$28/'Fixed data'!$C$7</f>
        <v>-8.8888888888888898E-7</v>
      </c>
      <c r="AF53" s="35">
        <f>$AB$28/'Fixed data'!$C$7</f>
        <v>-8.8888888888888898E-7</v>
      </c>
      <c r="AG53" s="35">
        <f>$AB$28/'Fixed data'!$C$7</f>
        <v>-8.8888888888888898E-7</v>
      </c>
      <c r="AH53" s="35">
        <f>$AB$28/'Fixed data'!$C$7</f>
        <v>-8.8888888888888898E-7</v>
      </c>
      <c r="AI53" s="35">
        <f>$AB$28/'Fixed data'!$C$7</f>
        <v>-8.8888888888888898E-7</v>
      </c>
      <c r="AJ53" s="35">
        <f>$AB$28/'Fixed data'!$C$7</f>
        <v>-8.8888888888888898E-7</v>
      </c>
      <c r="AK53" s="35">
        <f>$AB$28/'Fixed data'!$C$7</f>
        <v>-8.8888888888888898E-7</v>
      </c>
      <c r="AL53" s="35">
        <f>$AB$28/'Fixed data'!$C$7</f>
        <v>-8.8888888888888898E-7</v>
      </c>
      <c r="AM53" s="35">
        <f>$AB$28/'Fixed data'!$C$7</f>
        <v>-8.8888888888888898E-7</v>
      </c>
      <c r="AN53" s="35">
        <f>$AB$28/'Fixed data'!$C$7</f>
        <v>-8.8888888888888898E-7</v>
      </c>
      <c r="AO53" s="35">
        <f>$AB$28/'Fixed data'!$C$7</f>
        <v>-8.8888888888888898E-7</v>
      </c>
      <c r="AP53" s="35">
        <f>$AB$28/'Fixed data'!$C$7</f>
        <v>-8.8888888888888898E-7</v>
      </c>
      <c r="AQ53" s="35">
        <f>$AB$28/'Fixed data'!$C$7</f>
        <v>-8.8888888888888898E-7</v>
      </c>
      <c r="AR53" s="35">
        <f>$AB$28/'Fixed data'!$C$7</f>
        <v>-8.8888888888888898E-7</v>
      </c>
      <c r="AS53" s="35">
        <f>$AB$28/'Fixed data'!$C$7</f>
        <v>-8.8888888888888898E-7</v>
      </c>
      <c r="AT53" s="35">
        <f>$AB$28/'Fixed data'!$C$7</f>
        <v>-8.8888888888888898E-7</v>
      </c>
      <c r="AU53" s="35">
        <f>$AB$28/'Fixed data'!$C$7</f>
        <v>-8.8888888888888898E-7</v>
      </c>
      <c r="AV53" s="35">
        <f>$AB$28/'Fixed data'!$C$7</f>
        <v>-8.8888888888888898E-7</v>
      </c>
      <c r="AW53" s="35">
        <f>$AB$28/'Fixed data'!$C$7</f>
        <v>-8.8888888888888898E-7</v>
      </c>
      <c r="AX53" s="35">
        <f>$AB$28/'Fixed data'!$C$7</f>
        <v>-8.8888888888888898E-7</v>
      </c>
      <c r="AY53" s="35">
        <f>$AB$28/'Fixed data'!$C$7</f>
        <v>-8.8888888888888898E-7</v>
      </c>
      <c r="AZ53" s="35">
        <f>$AB$28/'Fixed data'!$C$7</f>
        <v>-8.8888888888888898E-7</v>
      </c>
      <c r="BA53" s="35">
        <f>$AB$28/'Fixed data'!$C$7</f>
        <v>-8.8888888888888898E-7</v>
      </c>
      <c r="BB53" s="35">
        <f>$AB$28/'Fixed data'!$C$7</f>
        <v>-8.8888888888888898E-7</v>
      </c>
      <c r="BC53" s="35">
        <f>$AB$28/'Fixed data'!$C$7</f>
        <v>-8.8888888888888898E-7</v>
      </c>
      <c r="BD53" s="35">
        <f>$AB$28/'Fixed data'!$C$7</f>
        <v>-8.8888888888888898E-7</v>
      </c>
    </row>
    <row r="54" spans="1:56" ht="16.5" hidden="1" customHeight="1" outlineLevel="1" x14ac:dyDescent="0.35">
      <c r="A54" s="117"/>
      <c r="B54" s="9" t="s">
        <v>125</v>
      </c>
      <c r="C54" s="11" t="s">
        <v>147</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-8.8888888888888898E-7</v>
      </c>
      <c r="AE54" s="35">
        <f>$AC$28/'Fixed data'!$C$7</f>
        <v>-8.8888888888888898E-7</v>
      </c>
      <c r="AF54" s="35">
        <f>$AC$28/'Fixed data'!$C$7</f>
        <v>-8.8888888888888898E-7</v>
      </c>
      <c r="AG54" s="35">
        <f>$AC$28/'Fixed data'!$C$7</f>
        <v>-8.8888888888888898E-7</v>
      </c>
      <c r="AH54" s="35">
        <f>$AC$28/'Fixed data'!$C$7</f>
        <v>-8.8888888888888898E-7</v>
      </c>
      <c r="AI54" s="35">
        <f>$AC$28/'Fixed data'!$C$7</f>
        <v>-8.8888888888888898E-7</v>
      </c>
      <c r="AJ54" s="35">
        <f>$AC$28/'Fixed data'!$C$7</f>
        <v>-8.8888888888888898E-7</v>
      </c>
      <c r="AK54" s="35">
        <f>$AC$28/'Fixed data'!$C$7</f>
        <v>-8.8888888888888898E-7</v>
      </c>
      <c r="AL54" s="35">
        <f>$AC$28/'Fixed data'!$C$7</f>
        <v>-8.8888888888888898E-7</v>
      </c>
      <c r="AM54" s="35">
        <f>$AC$28/'Fixed data'!$C$7</f>
        <v>-8.8888888888888898E-7</v>
      </c>
      <c r="AN54" s="35">
        <f>$AC$28/'Fixed data'!$C$7</f>
        <v>-8.8888888888888898E-7</v>
      </c>
      <c r="AO54" s="35">
        <f>$AC$28/'Fixed data'!$C$7</f>
        <v>-8.8888888888888898E-7</v>
      </c>
      <c r="AP54" s="35">
        <f>$AC$28/'Fixed data'!$C$7</f>
        <v>-8.8888888888888898E-7</v>
      </c>
      <c r="AQ54" s="35">
        <f>$AC$28/'Fixed data'!$C$7</f>
        <v>-8.8888888888888898E-7</v>
      </c>
      <c r="AR54" s="35">
        <f>$AC$28/'Fixed data'!$C$7</f>
        <v>-8.8888888888888898E-7</v>
      </c>
      <c r="AS54" s="35">
        <f>$AC$28/'Fixed data'!$C$7</f>
        <v>-8.8888888888888898E-7</v>
      </c>
      <c r="AT54" s="35">
        <f>$AC$28/'Fixed data'!$C$7</f>
        <v>-8.8888888888888898E-7</v>
      </c>
      <c r="AU54" s="35">
        <f>$AC$28/'Fixed data'!$C$7</f>
        <v>-8.8888888888888898E-7</v>
      </c>
      <c r="AV54" s="35">
        <f>$AC$28/'Fixed data'!$C$7</f>
        <v>-8.8888888888888898E-7</v>
      </c>
      <c r="AW54" s="35">
        <f>$AC$28/'Fixed data'!$C$7</f>
        <v>-8.8888888888888898E-7</v>
      </c>
      <c r="AX54" s="35">
        <f>$AC$28/'Fixed data'!$C$7</f>
        <v>-8.8888888888888898E-7</v>
      </c>
      <c r="AY54" s="35">
        <f>$AC$28/'Fixed data'!$C$7</f>
        <v>-8.8888888888888898E-7</v>
      </c>
      <c r="AZ54" s="35">
        <f>$AC$28/'Fixed data'!$C$7</f>
        <v>-8.8888888888888898E-7</v>
      </c>
      <c r="BA54" s="35">
        <f>$AC$28/'Fixed data'!$C$7</f>
        <v>-8.8888888888888898E-7</v>
      </c>
      <c r="BB54" s="35">
        <f>$AC$28/'Fixed data'!$C$7</f>
        <v>-8.8888888888888898E-7</v>
      </c>
      <c r="BC54" s="35">
        <f>$AC$28/'Fixed data'!$C$7</f>
        <v>-8.8888888888888898E-7</v>
      </c>
      <c r="BD54" s="35">
        <f>$AC$28/'Fixed data'!$C$7</f>
        <v>-8.8888888888888898E-7</v>
      </c>
    </row>
    <row r="55" spans="1:56" ht="16.5" hidden="1" customHeight="1" outlineLevel="1" x14ac:dyDescent="0.35">
      <c r="A55" s="117"/>
      <c r="B55" s="9" t="s">
        <v>126</v>
      </c>
      <c r="C55" s="11" t="s">
        <v>148</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-8.8888888888888898E-7</v>
      </c>
      <c r="AF55" s="35">
        <f>$AD$28/'Fixed data'!$C$7</f>
        <v>-8.8888888888888898E-7</v>
      </c>
      <c r="AG55" s="35">
        <f>$AD$28/'Fixed data'!$C$7</f>
        <v>-8.8888888888888898E-7</v>
      </c>
      <c r="AH55" s="35">
        <f>$AD$28/'Fixed data'!$C$7</f>
        <v>-8.8888888888888898E-7</v>
      </c>
      <c r="AI55" s="35">
        <f>$AD$28/'Fixed data'!$C$7</f>
        <v>-8.8888888888888898E-7</v>
      </c>
      <c r="AJ55" s="35">
        <f>$AD$28/'Fixed data'!$C$7</f>
        <v>-8.8888888888888898E-7</v>
      </c>
      <c r="AK55" s="35">
        <f>$AD$28/'Fixed data'!$C$7</f>
        <v>-8.8888888888888898E-7</v>
      </c>
      <c r="AL55" s="35">
        <f>$AD$28/'Fixed data'!$C$7</f>
        <v>-8.8888888888888898E-7</v>
      </c>
      <c r="AM55" s="35">
        <f>$AD$28/'Fixed data'!$C$7</f>
        <v>-8.8888888888888898E-7</v>
      </c>
      <c r="AN55" s="35">
        <f>$AD$28/'Fixed data'!$C$7</f>
        <v>-8.8888888888888898E-7</v>
      </c>
      <c r="AO55" s="35">
        <f>$AD$28/'Fixed data'!$C$7</f>
        <v>-8.8888888888888898E-7</v>
      </c>
      <c r="AP55" s="35">
        <f>$AD$28/'Fixed data'!$C$7</f>
        <v>-8.8888888888888898E-7</v>
      </c>
      <c r="AQ55" s="35">
        <f>$AD$28/'Fixed data'!$C$7</f>
        <v>-8.8888888888888898E-7</v>
      </c>
      <c r="AR55" s="35">
        <f>$AD$28/'Fixed data'!$C$7</f>
        <v>-8.8888888888888898E-7</v>
      </c>
      <c r="AS55" s="35">
        <f>$AD$28/'Fixed data'!$C$7</f>
        <v>-8.8888888888888898E-7</v>
      </c>
      <c r="AT55" s="35">
        <f>$AD$28/'Fixed data'!$C$7</f>
        <v>-8.8888888888888898E-7</v>
      </c>
      <c r="AU55" s="35">
        <f>$AD$28/'Fixed data'!$C$7</f>
        <v>-8.8888888888888898E-7</v>
      </c>
      <c r="AV55" s="35">
        <f>$AD$28/'Fixed data'!$C$7</f>
        <v>-8.8888888888888898E-7</v>
      </c>
      <c r="AW55" s="35">
        <f>$AD$28/'Fixed data'!$C$7</f>
        <v>-8.8888888888888898E-7</v>
      </c>
      <c r="AX55" s="35">
        <f>$AD$28/'Fixed data'!$C$7</f>
        <v>-8.8888888888888898E-7</v>
      </c>
      <c r="AY55" s="35">
        <f>$AD$28/'Fixed data'!$C$7</f>
        <v>-8.8888888888888898E-7</v>
      </c>
      <c r="AZ55" s="35">
        <f>$AD$28/'Fixed data'!$C$7</f>
        <v>-8.8888888888888898E-7</v>
      </c>
      <c r="BA55" s="35">
        <f>$AD$28/'Fixed data'!$C$7</f>
        <v>-8.8888888888888898E-7</v>
      </c>
      <c r="BB55" s="35">
        <f>$AD$28/'Fixed data'!$C$7</f>
        <v>-8.8888888888888898E-7</v>
      </c>
      <c r="BC55" s="35">
        <f>$AD$28/'Fixed data'!$C$7</f>
        <v>-8.8888888888888898E-7</v>
      </c>
      <c r="BD55" s="35">
        <f>$AD$28/'Fixed data'!$C$7</f>
        <v>-8.8888888888888898E-7</v>
      </c>
    </row>
    <row r="56" spans="1:56" ht="16.5" hidden="1" customHeight="1" outlineLevel="1" x14ac:dyDescent="0.35">
      <c r="A56" s="117"/>
      <c r="B56" s="9" t="s">
        <v>127</v>
      </c>
      <c r="C56" s="11" t="s">
        <v>149</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-8.8888888888888898E-7</v>
      </c>
      <c r="AG56" s="35">
        <f>$AE$28/'Fixed data'!$C$7</f>
        <v>-8.8888888888888898E-7</v>
      </c>
      <c r="AH56" s="35">
        <f>$AE$28/'Fixed data'!$C$7</f>
        <v>-8.8888888888888898E-7</v>
      </c>
      <c r="AI56" s="35">
        <f>$AE$28/'Fixed data'!$C$7</f>
        <v>-8.8888888888888898E-7</v>
      </c>
      <c r="AJ56" s="35">
        <f>$AE$28/'Fixed data'!$C$7</f>
        <v>-8.8888888888888898E-7</v>
      </c>
      <c r="AK56" s="35">
        <f>$AE$28/'Fixed data'!$C$7</f>
        <v>-8.8888888888888898E-7</v>
      </c>
      <c r="AL56" s="35">
        <f>$AE$28/'Fixed data'!$C$7</f>
        <v>-8.8888888888888898E-7</v>
      </c>
      <c r="AM56" s="35">
        <f>$AE$28/'Fixed data'!$C$7</f>
        <v>-8.8888888888888898E-7</v>
      </c>
      <c r="AN56" s="35">
        <f>$AE$28/'Fixed data'!$C$7</f>
        <v>-8.8888888888888898E-7</v>
      </c>
      <c r="AO56" s="35">
        <f>$AE$28/'Fixed data'!$C$7</f>
        <v>-8.8888888888888898E-7</v>
      </c>
      <c r="AP56" s="35">
        <f>$AE$28/'Fixed data'!$C$7</f>
        <v>-8.8888888888888898E-7</v>
      </c>
      <c r="AQ56" s="35">
        <f>$AE$28/'Fixed data'!$C$7</f>
        <v>-8.8888888888888898E-7</v>
      </c>
      <c r="AR56" s="35">
        <f>$AE$28/'Fixed data'!$C$7</f>
        <v>-8.8888888888888898E-7</v>
      </c>
      <c r="AS56" s="35">
        <f>$AE$28/'Fixed data'!$C$7</f>
        <v>-8.8888888888888898E-7</v>
      </c>
      <c r="AT56" s="35">
        <f>$AE$28/'Fixed data'!$C$7</f>
        <v>-8.8888888888888898E-7</v>
      </c>
      <c r="AU56" s="35">
        <f>$AE$28/'Fixed data'!$C$7</f>
        <v>-8.8888888888888898E-7</v>
      </c>
      <c r="AV56" s="35">
        <f>$AE$28/'Fixed data'!$C$7</f>
        <v>-8.8888888888888898E-7</v>
      </c>
      <c r="AW56" s="35">
        <f>$AE$28/'Fixed data'!$C$7</f>
        <v>-8.8888888888888898E-7</v>
      </c>
      <c r="AX56" s="35">
        <f>$AE$28/'Fixed data'!$C$7</f>
        <v>-8.8888888888888898E-7</v>
      </c>
      <c r="AY56" s="35">
        <f>$AE$28/'Fixed data'!$C$7</f>
        <v>-8.8888888888888898E-7</v>
      </c>
      <c r="AZ56" s="35">
        <f>$AE$28/'Fixed data'!$C$7</f>
        <v>-8.8888888888888898E-7</v>
      </c>
      <c r="BA56" s="35">
        <f>$AE$28/'Fixed data'!$C$7</f>
        <v>-8.8888888888888898E-7</v>
      </c>
      <c r="BB56" s="35">
        <f>$AE$28/'Fixed data'!$C$7</f>
        <v>-8.8888888888888898E-7</v>
      </c>
      <c r="BC56" s="35">
        <f>$AE$28/'Fixed data'!$C$7</f>
        <v>-8.8888888888888898E-7</v>
      </c>
      <c r="BD56" s="35">
        <f>$AE$28/'Fixed data'!$C$7</f>
        <v>-8.8888888888888898E-7</v>
      </c>
    </row>
    <row r="57" spans="1:56" ht="16.5" hidden="1" customHeight="1" outlineLevel="1" x14ac:dyDescent="0.35">
      <c r="A57" s="117"/>
      <c r="B57" s="9" t="s">
        <v>128</v>
      </c>
      <c r="C57" s="11" t="s">
        <v>150</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-8.8888888888888898E-7</v>
      </c>
      <c r="AH57" s="35">
        <f>$AF$28/'Fixed data'!$C$7</f>
        <v>-8.8888888888888898E-7</v>
      </c>
      <c r="AI57" s="35">
        <f>$AF$28/'Fixed data'!$C$7</f>
        <v>-8.8888888888888898E-7</v>
      </c>
      <c r="AJ57" s="35">
        <f>$AF$28/'Fixed data'!$C$7</f>
        <v>-8.8888888888888898E-7</v>
      </c>
      <c r="AK57" s="35">
        <f>$AF$28/'Fixed data'!$C$7</f>
        <v>-8.8888888888888898E-7</v>
      </c>
      <c r="AL57" s="35">
        <f>$AF$28/'Fixed data'!$C$7</f>
        <v>-8.8888888888888898E-7</v>
      </c>
      <c r="AM57" s="35">
        <f>$AF$28/'Fixed data'!$C$7</f>
        <v>-8.8888888888888898E-7</v>
      </c>
      <c r="AN57" s="35">
        <f>$AF$28/'Fixed data'!$C$7</f>
        <v>-8.8888888888888898E-7</v>
      </c>
      <c r="AO57" s="35">
        <f>$AF$28/'Fixed data'!$C$7</f>
        <v>-8.8888888888888898E-7</v>
      </c>
      <c r="AP57" s="35">
        <f>$AF$28/'Fixed data'!$C$7</f>
        <v>-8.8888888888888898E-7</v>
      </c>
      <c r="AQ57" s="35">
        <f>$AF$28/'Fixed data'!$C$7</f>
        <v>-8.8888888888888898E-7</v>
      </c>
      <c r="AR57" s="35">
        <f>$AF$28/'Fixed data'!$C$7</f>
        <v>-8.8888888888888898E-7</v>
      </c>
      <c r="AS57" s="35">
        <f>$AF$28/'Fixed data'!$C$7</f>
        <v>-8.8888888888888898E-7</v>
      </c>
      <c r="AT57" s="35">
        <f>$AF$28/'Fixed data'!$C$7</f>
        <v>-8.8888888888888898E-7</v>
      </c>
      <c r="AU57" s="35">
        <f>$AF$28/'Fixed data'!$C$7</f>
        <v>-8.8888888888888898E-7</v>
      </c>
      <c r="AV57" s="35">
        <f>$AF$28/'Fixed data'!$C$7</f>
        <v>-8.8888888888888898E-7</v>
      </c>
      <c r="AW57" s="35">
        <f>$AF$28/'Fixed data'!$C$7</f>
        <v>-8.8888888888888898E-7</v>
      </c>
      <c r="AX57" s="35">
        <f>$AF$28/'Fixed data'!$C$7</f>
        <v>-8.8888888888888898E-7</v>
      </c>
      <c r="AY57" s="35">
        <f>$AF$28/'Fixed data'!$C$7</f>
        <v>-8.8888888888888898E-7</v>
      </c>
      <c r="AZ57" s="35">
        <f>$AF$28/'Fixed data'!$C$7</f>
        <v>-8.8888888888888898E-7</v>
      </c>
      <c r="BA57" s="35">
        <f>$AF$28/'Fixed data'!$C$7</f>
        <v>-8.8888888888888898E-7</v>
      </c>
      <c r="BB57" s="35">
        <f>$AF$28/'Fixed data'!$C$7</f>
        <v>-8.8888888888888898E-7</v>
      </c>
      <c r="BC57" s="35">
        <f>$AF$28/'Fixed data'!$C$7</f>
        <v>-8.8888888888888898E-7</v>
      </c>
      <c r="BD57" s="35">
        <f>$AF$28/'Fixed data'!$C$7</f>
        <v>-8.8888888888888898E-7</v>
      </c>
    </row>
    <row r="58" spans="1:56" ht="16.5" hidden="1" customHeight="1" outlineLevel="1" x14ac:dyDescent="0.35">
      <c r="A58" s="117"/>
      <c r="B58" s="9" t="s">
        <v>129</v>
      </c>
      <c r="C58" s="11" t="s">
        <v>151</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-8.8888888888888898E-7</v>
      </c>
      <c r="AI58" s="35">
        <f>$AG$28/'Fixed data'!$C$7</f>
        <v>-8.8888888888888898E-7</v>
      </c>
      <c r="AJ58" s="35">
        <f>$AG$28/'Fixed data'!$C$7</f>
        <v>-8.8888888888888898E-7</v>
      </c>
      <c r="AK58" s="35">
        <f>$AG$28/'Fixed data'!$C$7</f>
        <v>-8.8888888888888898E-7</v>
      </c>
      <c r="AL58" s="35">
        <f>$AG$28/'Fixed data'!$C$7</f>
        <v>-8.8888888888888898E-7</v>
      </c>
      <c r="AM58" s="35">
        <f>$AG$28/'Fixed data'!$C$7</f>
        <v>-8.8888888888888898E-7</v>
      </c>
      <c r="AN58" s="35">
        <f>$AG$28/'Fixed data'!$C$7</f>
        <v>-8.8888888888888898E-7</v>
      </c>
      <c r="AO58" s="35">
        <f>$AG$28/'Fixed data'!$C$7</f>
        <v>-8.8888888888888898E-7</v>
      </c>
      <c r="AP58" s="35">
        <f>$AG$28/'Fixed data'!$C$7</f>
        <v>-8.8888888888888898E-7</v>
      </c>
      <c r="AQ58" s="35">
        <f>$AG$28/'Fixed data'!$C$7</f>
        <v>-8.8888888888888898E-7</v>
      </c>
      <c r="AR58" s="35">
        <f>$AG$28/'Fixed data'!$C$7</f>
        <v>-8.8888888888888898E-7</v>
      </c>
      <c r="AS58" s="35">
        <f>$AG$28/'Fixed data'!$C$7</f>
        <v>-8.8888888888888898E-7</v>
      </c>
      <c r="AT58" s="35">
        <f>$AG$28/'Fixed data'!$C$7</f>
        <v>-8.8888888888888898E-7</v>
      </c>
      <c r="AU58" s="35">
        <f>$AG$28/'Fixed data'!$C$7</f>
        <v>-8.8888888888888898E-7</v>
      </c>
      <c r="AV58" s="35">
        <f>$AG$28/'Fixed data'!$C$7</f>
        <v>-8.8888888888888898E-7</v>
      </c>
      <c r="AW58" s="35">
        <f>$AG$28/'Fixed data'!$C$7</f>
        <v>-8.8888888888888898E-7</v>
      </c>
      <c r="AX58" s="35">
        <f>$AG$28/'Fixed data'!$C$7</f>
        <v>-8.8888888888888898E-7</v>
      </c>
      <c r="AY58" s="35">
        <f>$AG$28/'Fixed data'!$C$7</f>
        <v>-8.8888888888888898E-7</v>
      </c>
      <c r="AZ58" s="35">
        <f>$AG$28/'Fixed data'!$C$7</f>
        <v>-8.8888888888888898E-7</v>
      </c>
      <c r="BA58" s="35">
        <f>$AG$28/'Fixed data'!$C$7</f>
        <v>-8.8888888888888898E-7</v>
      </c>
      <c r="BB58" s="35">
        <f>$AG$28/'Fixed data'!$C$7</f>
        <v>-8.8888888888888898E-7</v>
      </c>
      <c r="BC58" s="35">
        <f>$AG$28/'Fixed data'!$C$7</f>
        <v>-8.8888888888888898E-7</v>
      </c>
      <c r="BD58" s="35">
        <f>$AG$28/'Fixed data'!$C$7</f>
        <v>-8.8888888888888898E-7</v>
      </c>
    </row>
    <row r="59" spans="1:56" ht="16.5" hidden="1" customHeight="1" outlineLevel="1" x14ac:dyDescent="0.35">
      <c r="A59" s="117"/>
      <c r="B59" s="9" t="s">
        <v>130</v>
      </c>
      <c r="C59" s="11" t="s">
        <v>152</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-8.8888888888888898E-7</v>
      </c>
      <c r="AJ59" s="35">
        <f>$AH$28/'Fixed data'!$C$7</f>
        <v>-8.8888888888888898E-7</v>
      </c>
      <c r="AK59" s="35">
        <f>$AH$28/'Fixed data'!$C$7</f>
        <v>-8.8888888888888898E-7</v>
      </c>
      <c r="AL59" s="35">
        <f>$AH$28/'Fixed data'!$C$7</f>
        <v>-8.8888888888888898E-7</v>
      </c>
      <c r="AM59" s="35">
        <f>$AH$28/'Fixed data'!$C$7</f>
        <v>-8.8888888888888898E-7</v>
      </c>
      <c r="AN59" s="35">
        <f>$AH$28/'Fixed data'!$C$7</f>
        <v>-8.8888888888888898E-7</v>
      </c>
      <c r="AO59" s="35">
        <f>$AH$28/'Fixed data'!$C$7</f>
        <v>-8.8888888888888898E-7</v>
      </c>
      <c r="AP59" s="35">
        <f>$AH$28/'Fixed data'!$C$7</f>
        <v>-8.8888888888888898E-7</v>
      </c>
      <c r="AQ59" s="35">
        <f>$AH$28/'Fixed data'!$C$7</f>
        <v>-8.8888888888888898E-7</v>
      </c>
      <c r="AR59" s="35">
        <f>$AH$28/'Fixed data'!$C$7</f>
        <v>-8.8888888888888898E-7</v>
      </c>
      <c r="AS59" s="35">
        <f>$AH$28/'Fixed data'!$C$7</f>
        <v>-8.8888888888888898E-7</v>
      </c>
      <c r="AT59" s="35">
        <f>$AH$28/'Fixed data'!$C$7</f>
        <v>-8.8888888888888898E-7</v>
      </c>
      <c r="AU59" s="35">
        <f>$AH$28/'Fixed data'!$C$7</f>
        <v>-8.8888888888888898E-7</v>
      </c>
      <c r="AV59" s="35">
        <f>$AH$28/'Fixed data'!$C$7</f>
        <v>-8.8888888888888898E-7</v>
      </c>
      <c r="AW59" s="35">
        <f>$AH$28/'Fixed data'!$C$7</f>
        <v>-8.8888888888888898E-7</v>
      </c>
      <c r="AX59" s="35">
        <f>$AH$28/'Fixed data'!$C$7</f>
        <v>-8.8888888888888898E-7</v>
      </c>
      <c r="AY59" s="35">
        <f>$AH$28/'Fixed data'!$C$7</f>
        <v>-8.8888888888888898E-7</v>
      </c>
      <c r="AZ59" s="35">
        <f>$AH$28/'Fixed data'!$C$7</f>
        <v>-8.8888888888888898E-7</v>
      </c>
      <c r="BA59" s="35">
        <f>$AH$28/'Fixed data'!$C$7</f>
        <v>-8.8888888888888898E-7</v>
      </c>
      <c r="BB59" s="35">
        <f>$AH$28/'Fixed data'!$C$7</f>
        <v>-8.8888888888888898E-7</v>
      </c>
      <c r="BC59" s="35">
        <f>$AH$28/'Fixed data'!$C$7</f>
        <v>-8.8888888888888898E-7</v>
      </c>
      <c r="BD59" s="35">
        <f>$AH$28/'Fixed data'!$C$7</f>
        <v>-8.8888888888888898E-7</v>
      </c>
    </row>
    <row r="60" spans="1:56" ht="16.5" collapsed="1" x14ac:dyDescent="0.35">
      <c r="A60" s="117"/>
      <c r="B60" s="9" t="s">
        <v>7</v>
      </c>
      <c r="C60" s="9" t="s">
        <v>61</v>
      </c>
      <c r="D60" s="9" t="s">
        <v>40</v>
      </c>
      <c r="E60" s="35">
        <f>SUM(E30:E59)</f>
        <v>0</v>
      </c>
      <c r="F60" s="35">
        <f t="shared" ref="F60:BD60" si="6">SUM(F30:F59)</f>
        <v>-4.7200000000000003E-4</v>
      </c>
      <c r="G60" s="35">
        <f t="shared" si="6"/>
        <v>-4.728888888888889E-4</v>
      </c>
      <c r="H60" s="35">
        <f t="shared" si="6"/>
        <v>-4.7377777777777777E-4</v>
      </c>
      <c r="I60" s="35">
        <f t="shared" si="6"/>
        <v>-4.7466666666666664E-4</v>
      </c>
      <c r="J60" s="35">
        <f t="shared" si="6"/>
        <v>-4.7555555555555551E-4</v>
      </c>
      <c r="K60" s="35">
        <f t="shared" si="6"/>
        <v>-4.7644444444444438E-4</v>
      </c>
      <c r="L60" s="35">
        <f t="shared" si="6"/>
        <v>-4.7733333333333324E-4</v>
      </c>
      <c r="M60" s="35">
        <f t="shared" si="6"/>
        <v>-4.7822222222222211E-4</v>
      </c>
      <c r="N60" s="35">
        <f t="shared" si="6"/>
        <v>-4.7911111111111098E-4</v>
      </c>
      <c r="O60" s="35">
        <f t="shared" si="6"/>
        <v>-4.7999999999999985E-4</v>
      </c>
      <c r="P60" s="35">
        <f t="shared" si="6"/>
        <v>-4.8088888888888872E-4</v>
      </c>
      <c r="Q60" s="35">
        <f t="shared" si="6"/>
        <v>-4.8177777777777759E-4</v>
      </c>
      <c r="R60" s="35">
        <f t="shared" si="6"/>
        <v>-4.8266666666666645E-4</v>
      </c>
      <c r="S60" s="35">
        <f t="shared" si="6"/>
        <v>-4.8355555555555532E-4</v>
      </c>
      <c r="T60" s="35">
        <f t="shared" si="6"/>
        <v>-4.8444444444444419E-4</v>
      </c>
      <c r="U60" s="35">
        <f t="shared" si="6"/>
        <v>-4.8533333333333306E-4</v>
      </c>
      <c r="V60" s="35">
        <f t="shared" si="6"/>
        <v>-4.8622222222222193E-4</v>
      </c>
      <c r="W60" s="35">
        <f t="shared" si="6"/>
        <v>-4.871111111111108E-4</v>
      </c>
      <c r="X60" s="35">
        <f t="shared" si="6"/>
        <v>-4.8799999999999966E-4</v>
      </c>
      <c r="Y60" s="35">
        <f t="shared" si="6"/>
        <v>-4.8888888888888853E-4</v>
      </c>
      <c r="Z60" s="35">
        <f t="shared" si="6"/>
        <v>-4.8977777777777746E-4</v>
      </c>
      <c r="AA60" s="35">
        <f t="shared" si="6"/>
        <v>-4.9066666666666638E-4</v>
      </c>
      <c r="AB60" s="35">
        <f t="shared" si="6"/>
        <v>-4.915555555555553E-4</v>
      </c>
      <c r="AC60" s="35">
        <f t="shared" si="6"/>
        <v>-4.9244444444444422E-4</v>
      </c>
      <c r="AD60" s="35">
        <f t="shared" si="6"/>
        <v>-4.9333333333333315E-4</v>
      </c>
      <c r="AE60" s="35">
        <f t="shared" si="6"/>
        <v>-4.9422222222222207E-4</v>
      </c>
      <c r="AF60" s="35">
        <f t="shared" si="6"/>
        <v>-4.9511111111111099E-4</v>
      </c>
      <c r="AG60" s="35">
        <f t="shared" si="6"/>
        <v>-4.9599999999999991E-4</v>
      </c>
      <c r="AH60" s="35">
        <f t="shared" si="6"/>
        <v>-4.9688888888888884E-4</v>
      </c>
      <c r="AI60" s="35">
        <f t="shared" si="6"/>
        <v>-4.9777777777777776E-4</v>
      </c>
      <c r="AJ60" s="35">
        <f t="shared" si="6"/>
        <v>-4.9777777777777776E-4</v>
      </c>
      <c r="AK60" s="35">
        <f t="shared" si="6"/>
        <v>-4.9777777777777776E-4</v>
      </c>
      <c r="AL60" s="35">
        <f t="shared" si="6"/>
        <v>-4.9777777777777776E-4</v>
      </c>
      <c r="AM60" s="35">
        <f t="shared" si="6"/>
        <v>-4.9777777777777776E-4</v>
      </c>
      <c r="AN60" s="35">
        <f t="shared" si="6"/>
        <v>-4.9777777777777776E-4</v>
      </c>
      <c r="AO60" s="35">
        <f t="shared" si="6"/>
        <v>-4.9777777777777776E-4</v>
      </c>
      <c r="AP60" s="35">
        <f t="shared" si="6"/>
        <v>-4.9777777777777776E-4</v>
      </c>
      <c r="AQ60" s="35">
        <f t="shared" si="6"/>
        <v>-4.9777777777777776E-4</v>
      </c>
      <c r="AR60" s="35">
        <f t="shared" si="6"/>
        <v>-4.9777777777777776E-4</v>
      </c>
      <c r="AS60" s="35">
        <f t="shared" si="6"/>
        <v>-4.9777777777777776E-4</v>
      </c>
      <c r="AT60" s="35">
        <f t="shared" si="6"/>
        <v>-4.9777777777777776E-4</v>
      </c>
      <c r="AU60" s="35">
        <f t="shared" si="6"/>
        <v>-4.9777777777777776E-4</v>
      </c>
      <c r="AV60" s="35">
        <f t="shared" si="6"/>
        <v>-4.9777777777777776E-4</v>
      </c>
      <c r="AW60" s="35">
        <f t="shared" si="6"/>
        <v>-4.9777777777777776E-4</v>
      </c>
      <c r="AX60" s="35">
        <f t="shared" si="6"/>
        <v>-4.9777777777777776E-4</v>
      </c>
      <c r="AY60" s="35">
        <f t="shared" si="6"/>
        <v>-2.5777777777777775E-5</v>
      </c>
      <c r="AZ60" s="35">
        <f t="shared" si="6"/>
        <v>-2.4888888888888886E-5</v>
      </c>
      <c r="BA60" s="35">
        <f t="shared" si="6"/>
        <v>-2.3999999999999997E-5</v>
      </c>
      <c r="BB60" s="35">
        <f t="shared" si="6"/>
        <v>-2.3111111111111109E-5</v>
      </c>
      <c r="BC60" s="35">
        <f t="shared" si="6"/>
        <v>-2.222222222222222E-5</v>
      </c>
      <c r="BD60" s="35">
        <f t="shared" si="6"/>
        <v>-2.1333333333333331E-5</v>
      </c>
    </row>
    <row r="61" spans="1:56" ht="17.25" hidden="1" customHeight="1" outlineLevel="1" x14ac:dyDescent="0.35">
      <c r="A61" s="117"/>
      <c r="B61" s="9" t="s">
        <v>35</v>
      </c>
      <c r="C61" s="9" t="s">
        <v>62</v>
      </c>
      <c r="D61" s="9" t="s">
        <v>40</v>
      </c>
      <c r="E61" s="35">
        <v>0</v>
      </c>
      <c r="F61" s="35">
        <f>E62</f>
        <v>-2.1240000000000002E-2</v>
      </c>
      <c r="G61" s="35">
        <f t="shared" ref="G61:BD61" si="7">F62</f>
        <v>-2.0808000000000004E-2</v>
      </c>
      <c r="H61" s="35">
        <f t="shared" si="7"/>
        <v>-2.0375111111111115E-2</v>
      </c>
      <c r="I61" s="35">
        <f t="shared" si="7"/>
        <v>-1.9941333333333335E-2</v>
      </c>
      <c r="J61" s="35">
        <f t="shared" si="7"/>
        <v>-1.9506666666666669E-2</v>
      </c>
      <c r="K61" s="35">
        <f t="shared" si="7"/>
        <v>-1.9071111111111112E-2</v>
      </c>
      <c r="L61" s="35">
        <f t="shared" si="7"/>
        <v>-1.8634666666666667E-2</v>
      </c>
      <c r="M61" s="35">
        <f t="shared" si="7"/>
        <v>-1.8197333333333333E-2</v>
      </c>
      <c r="N61" s="35">
        <f t="shared" si="7"/>
        <v>-1.7759111111111111E-2</v>
      </c>
      <c r="O61" s="35">
        <f t="shared" si="7"/>
        <v>-1.7319999999999999E-2</v>
      </c>
      <c r="P61" s="35">
        <f t="shared" si="7"/>
        <v>-1.6879999999999999E-2</v>
      </c>
      <c r="Q61" s="35">
        <f t="shared" si="7"/>
        <v>-1.6439111111111109E-2</v>
      </c>
      <c r="R61" s="35">
        <f t="shared" si="7"/>
        <v>-1.5997333333333332E-2</v>
      </c>
      <c r="S61" s="35">
        <f t="shared" si="7"/>
        <v>-1.5554666666666666E-2</v>
      </c>
      <c r="T61" s="35">
        <f t="shared" si="7"/>
        <v>-1.5111111111111112E-2</v>
      </c>
      <c r="U61" s="35">
        <f t="shared" si="7"/>
        <v>-1.4666666666666668E-2</v>
      </c>
      <c r="V61" s="35">
        <f t="shared" si="7"/>
        <v>-1.4221333333333336E-2</v>
      </c>
      <c r="W61" s="35">
        <f t="shared" si="7"/>
        <v>-1.3775111111111115E-2</v>
      </c>
      <c r="X61" s="35">
        <f t="shared" si="7"/>
        <v>-1.3328000000000003E-2</v>
      </c>
      <c r="Y61" s="35">
        <f t="shared" si="7"/>
        <v>-1.2880000000000003E-2</v>
      </c>
      <c r="Z61" s="35">
        <f t="shared" si="7"/>
        <v>-1.2431111111111113E-2</v>
      </c>
      <c r="AA61" s="35">
        <f t="shared" si="7"/>
        <v>-1.1981333333333335E-2</v>
      </c>
      <c r="AB61" s="35">
        <f t="shared" si="7"/>
        <v>-1.1530666666666668E-2</v>
      </c>
      <c r="AC61" s="35">
        <f t="shared" si="7"/>
        <v>-1.1079111111111112E-2</v>
      </c>
      <c r="AD61" s="35">
        <f t="shared" si="7"/>
        <v>-1.0626666666666668E-2</v>
      </c>
      <c r="AE61" s="35">
        <f t="shared" si="7"/>
        <v>-1.0173333333333335E-2</v>
      </c>
      <c r="AF61" s="35">
        <f t="shared" si="7"/>
        <v>-9.7191111111111124E-3</v>
      </c>
      <c r="AG61" s="35">
        <f t="shared" si="7"/>
        <v>-9.2640000000000014E-3</v>
      </c>
      <c r="AH61" s="35">
        <f t="shared" si="7"/>
        <v>-8.8080000000000016E-3</v>
      </c>
      <c r="AI61" s="35">
        <f t="shared" si="7"/>
        <v>-8.351111111111113E-3</v>
      </c>
      <c r="AJ61" s="35">
        <f t="shared" si="7"/>
        <v>-7.8933333333333355E-3</v>
      </c>
      <c r="AK61" s="35">
        <f t="shared" si="7"/>
        <v>-7.4355555555555581E-3</v>
      </c>
      <c r="AL61" s="35">
        <f t="shared" si="7"/>
        <v>-6.9777777777777807E-3</v>
      </c>
      <c r="AM61" s="35">
        <f t="shared" si="7"/>
        <v>-6.5200000000000032E-3</v>
      </c>
      <c r="AN61" s="35">
        <f t="shared" si="7"/>
        <v>-6.0622222222222258E-3</v>
      </c>
      <c r="AO61" s="35">
        <f t="shared" si="7"/>
        <v>-5.6044444444444484E-3</v>
      </c>
      <c r="AP61" s="35">
        <f t="shared" si="7"/>
        <v>-5.1466666666666709E-3</v>
      </c>
      <c r="AQ61" s="35">
        <f t="shared" si="7"/>
        <v>-4.6888888888888935E-3</v>
      </c>
      <c r="AR61" s="35">
        <f t="shared" si="7"/>
        <v>-4.231111111111116E-3</v>
      </c>
      <c r="AS61" s="35">
        <f t="shared" si="7"/>
        <v>-3.7733333333333382E-3</v>
      </c>
      <c r="AT61" s="35">
        <f t="shared" si="7"/>
        <v>-3.3155555555555603E-3</v>
      </c>
      <c r="AU61" s="35">
        <f t="shared" si="7"/>
        <v>-2.8577777777777824E-3</v>
      </c>
      <c r="AV61" s="35">
        <f t="shared" si="7"/>
        <v>-2.4000000000000046E-3</v>
      </c>
      <c r="AW61" s="35">
        <f t="shared" si="7"/>
        <v>-1.9422222222222267E-3</v>
      </c>
      <c r="AX61" s="35">
        <f t="shared" si="7"/>
        <v>-1.4844444444444488E-3</v>
      </c>
      <c r="AY61" s="35">
        <f t="shared" si="7"/>
        <v>-9.8666666666667106E-4</v>
      </c>
      <c r="AZ61" s="35">
        <f t="shared" si="7"/>
        <v>-9.6088888888889328E-4</v>
      </c>
      <c r="BA61" s="35">
        <f t="shared" si="7"/>
        <v>-9.3600000000000443E-4</v>
      </c>
      <c r="BB61" s="35">
        <f t="shared" si="7"/>
        <v>-9.1200000000000439E-4</v>
      </c>
      <c r="BC61" s="35">
        <f t="shared" si="7"/>
        <v>-8.8888888888889327E-4</v>
      </c>
      <c r="BD61" s="35">
        <f t="shared" si="7"/>
        <v>-8.6666666666667107E-4</v>
      </c>
    </row>
    <row r="62" spans="1:56" ht="16.5" hidden="1" customHeight="1" outlineLevel="1" x14ac:dyDescent="0.3">
      <c r="A62" s="117"/>
      <c r="B62" s="9" t="s">
        <v>34</v>
      </c>
      <c r="C62" s="9" t="s">
        <v>69</v>
      </c>
      <c r="D62" s="9" t="s">
        <v>40</v>
      </c>
      <c r="E62" s="35">
        <f t="shared" ref="E62:BD62" si="8">E28-E60+E61</f>
        <v>-2.1240000000000002E-2</v>
      </c>
      <c r="F62" s="35">
        <f t="shared" si="8"/>
        <v>-2.0808000000000004E-2</v>
      </c>
      <c r="G62" s="35">
        <f t="shared" si="8"/>
        <v>-2.0375111111111115E-2</v>
      </c>
      <c r="H62" s="35">
        <f t="shared" si="8"/>
        <v>-1.9941333333333335E-2</v>
      </c>
      <c r="I62" s="35">
        <f t="shared" si="8"/>
        <v>-1.9506666666666669E-2</v>
      </c>
      <c r="J62" s="35">
        <f t="shared" si="8"/>
        <v>-1.9071111111111112E-2</v>
      </c>
      <c r="K62" s="35">
        <f t="shared" si="8"/>
        <v>-1.8634666666666667E-2</v>
      </c>
      <c r="L62" s="35">
        <f t="shared" si="8"/>
        <v>-1.8197333333333333E-2</v>
      </c>
      <c r="M62" s="35">
        <f t="shared" si="8"/>
        <v>-1.7759111111111111E-2</v>
      </c>
      <c r="N62" s="35">
        <f t="shared" si="8"/>
        <v>-1.7319999999999999E-2</v>
      </c>
      <c r="O62" s="35">
        <f t="shared" si="8"/>
        <v>-1.6879999999999999E-2</v>
      </c>
      <c r="P62" s="35">
        <f t="shared" si="8"/>
        <v>-1.6439111111111109E-2</v>
      </c>
      <c r="Q62" s="35">
        <f t="shared" si="8"/>
        <v>-1.5997333333333332E-2</v>
      </c>
      <c r="R62" s="35">
        <f t="shared" si="8"/>
        <v>-1.5554666666666666E-2</v>
      </c>
      <c r="S62" s="35">
        <f t="shared" si="8"/>
        <v>-1.5111111111111112E-2</v>
      </c>
      <c r="T62" s="35">
        <f t="shared" si="8"/>
        <v>-1.4666666666666668E-2</v>
      </c>
      <c r="U62" s="35">
        <f t="shared" si="8"/>
        <v>-1.4221333333333336E-2</v>
      </c>
      <c r="V62" s="35">
        <f t="shared" si="8"/>
        <v>-1.3775111111111115E-2</v>
      </c>
      <c r="W62" s="35">
        <f t="shared" si="8"/>
        <v>-1.3328000000000003E-2</v>
      </c>
      <c r="X62" s="35">
        <f t="shared" si="8"/>
        <v>-1.2880000000000003E-2</v>
      </c>
      <c r="Y62" s="35">
        <f t="shared" si="8"/>
        <v>-1.2431111111111113E-2</v>
      </c>
      <c r="Z62" s="35">
        <f t="shared" si="8"/>
        <v>-1.1981333333333335E-2</v>
      </c>
      <c r="AA62" s="35">
        <f t="shared" si="8"/>
        <v>-1.1530666666666668E-2</v>
      </c>
      <c r="AB62" s="35">
        <f t="shared" si="8"/>
        <v>-1.1079111111111112E-2</v>
      </c>
      <c r="AC62" s="35">
        <f t="shared" si="8"/>
        <v>-1.0626666666666668E-2</v>
      </c>
      <c r="AD62" s="35">
        <f t="shared" si="8"/>
        <v>-1.0173333333333335E-2</v>
      </c>
      <c r="AE62" s="35">
        <f t="shared" si="8"/>
        <v>-9.7191111111111124E-3</v>
      </c>
      <c r="AF62" s="35">
        <f t="shared" si="8"/>
        <v>-9.2640000000000014E-3</v>
      </c>
      <c r="AG62" s="35">
        <f t="shared" si="8"/>
        <v>-8.8080000000000016E-3</v>
      </c>
      <c r="AH62" s="35">
        <f t="shared" si="8"/>
        <v>-8.351111111111113E-3</v>
      </c>
      <c r="AI62" s="35">
        <f t="shared" si="8"/>
        <v>-7.8933333333333355E-3</v>
      </c>
      <c r="AJ62" s="35">
        <f t="shared" si="8"/>
        <v>-7.4355555555555581E-3</v>
      </c>
      <c r="AK62" s="35">
        <f t="shared" si="8"/>
        <v>-6.9777777777777807E-3</v>
      </c>
      <c r="AL62" s="35">
        <f t="shared" si="8"/>
        <v>-6.5200000000000032E-3</v>
      </c>
      <c r="AM62" s="35">
        <f t="shared" si="8"/>
        <v>-6.0622222222222258E-3</v>
      </c>
      <c r="AN62" s="35">
        <f t="shared" si="8"/>
        <v>-5.6044444444444484E-3</v>
      </c>
      <c r="AO62" s="35">
        <f t="shared" si="8"/>
        <v>-5.1466666666666709E-3</v>
      </c>
      <c r="AP62" s="35">
        <f t="shared" si="8"/>
        <v>-4.6888888888888935E-3</v>
      </c>
      <c r="AQ62" s="35">
        <f t="shared" si="8"/>
        <v>-4.231111111111116E-3</v>
      </c>
      <c r="AR62" s="35">
        <f t="shared" si="8"/>
        <v>-3.7733333333333382E-3</v>
      </c>
      <c r="AS62" s="35">
        <f t="shared" si="8"/>
        <v>-3.3155555555555603E-3</v>
      </c>
      <c r="AT62" s="35">
        <f t="shared" si="8"/>
        <v>-2.8577777777777824E-3</v>
      </c>
      <c r="AU62" s="35">
        <f t="shared" si="8"/>
        <v>-2.4000000000000046E-3</v>
      </c>
      <c r="AV62" s="35">
        <f t="shared" si="8"/>
        <v>-1.9422222222222267E-3</v>
      </c>
      <c r="AW62" s="35">
        <f t="shared" si="8"/>
        <v>-1.4844444444444488E-3</v>
      </c>
      <c r="AX62" s="35">
        <f t="shared" si="8"/>
        <v>-9.8666666666667106E-4</v>
      </c>
      <c r="AY62" s="35">
        <f t="shared" si="8"/>
        <v>-9.6088888888889328E-4</v>
      </c>
      <c r="AZ62" s="35">
        <f t="shared" si="8"/>
        <v>-9.3600000000000443E-4</v>
      </c>
      <c r="BA62" s="35">
        <f t="shared" si="8"/>
        <v>-9.1200000000000439E-4</v>
      </c>
      <c r="BB62" s="35">
        <f t="shared" si="8"/>
        <v>-8.8888888888889327E-4</v>
      </c>
      <c r="BC62" s="35">
        <f t="shared" si="8"/>
        <v>-8.6666666666667107E-4</v>
      </c>
      <c r="BD62" s="35">
        <f t="shared" si="8"/>
        <v>-8.4533333333333769E-4</v>
      </c>
    </row>
    <row r="63" spans="1:56" ht="16.5" collapsed="1" x14ac:dyDescent="0.3">
      <c r="A63" s="117"/>
      <c r="B63" s="9" t="s">
        <v>8</v>
      </c>
      <c r="C63" s="11" t="s">
        <v>68</v>
      </c>
      <c r="D63" s="9" t="s">
        <v>40</v>
      </c>
      <c r="E63" s="35">
        <f>AVERAGE(E61:E62)*'Fixed data'!$C$3</f>
        <v>-5.1294600000000013E-4</v>
      </c>
      <c r="F63" s="35">
        <f>AVERAGE(F61:F62)*'Fixed data'!$C$3</f>
        <v>-1.0154592000000001E-3</v>
      </c>
      <c r="G63" s="35">
        <f>AVERAGE(G61:G62)*'Fixed data'!$C$3</f>
        <v>-9.9457213333333351E-4</v>
      </c>
      <c r="H63" s="35">
        <f>AVERAGE(H61:H62)*'Fixed data'!$C$3</f>
        <v>-9.7364213333333346E-4</v>
      </c>
      <c r="I63" s="35">
        <f>AVERAGE(I61:I62)*'Fixed data'!$C$3</f>
        <v>-9.5266920000000013E-4</v>
      </c>
      <c r="J63" s="35">
        <f>AVERAGE(J61:J62)*'Fixed data'!$C$3</f>
        <v>-9.3165333333333343E-4</v>
      </c>
      <c r="K63" s="35">
        <f>AVERAGE(K61:K62)*'Fixed data'!$C$3</f>
        <v>-9.1059453333333347E-4</v>
      </c>
      <c r="L63" s="35">
        <f>AVERAGE(L61:L62)*'Fixed data'!$C$3</f>
        <v>-8.8949280000000014E-4</v>
      </c>
      <c r="M63" s="35">
        <f>AVERAGE(M61:M62)*'Fixed data'!$C$3</f>
        <v>-8.6834813333333332E-4</v>
      </c>
      <c r="N63" s="35">
        <f>AVERAGE(N61:N62)*'Fixed data'!$C$3</f>
        <v>-8.4716053333333335E-4</v>
      </c>
      <c r="O63" s="35">
        <f>AVERAGE(O61:O62)*'Fixed data'!$C$3</f>
        <v>-8.2592999999999989E-4</v>
      </c>
      <c r="P63" s="35">
        <f>AVERAGE(P61:P62)*'Fixed data'!$C$3</f>
        <v>-8.0465653333333317E-4</v>
      </c>
      <c r="Q63" s="35">
        <f>AVERAGE(Q61:Q62)*'Fixed data'!$C$3</f>
        <v>-7.833401333333333E-4</v>
      </c>
      <c r="R63" s="35">
        <f>AVERAGE(R61:R62)*'Fixed data'!$C$3</f>
        <v>-7.6198079999999994E-4</v>
      </c>
      <c r="S63" s="35">
        <f>AVERAGE(S61:S62)*'Fixed data'!$C$3</f>
        <v>-7.4057853333333343E-4</v>
      </c>
      <c r="T63" s="35">
        <f>AVERAGE(T61:T62)*'Fixed data'!$C$3</f>
        <v>-7.1913333333333343E-4</v>
      </c>
      <c r="U63" s="35">
        <f>AVERAGE(U61:U62)*'Fixed data'!$C$3</f>
        <v>-6.9764520000000017E-4</v>
      </c>
      <c r="V63" s="35">
        <f>AVERAGE(V61:V62)*'Fixed data'!$C$3</f>
        <v>-6.7611413333333343E-4</v>
      </c>
      <c r="W63" s="35">
        <f>AVERAGE(W61:W62)*'Fixed data'!$C$3</f>
        <v>-6.5454013333333353E-4</v>
      </c>
      <c r="X63" s="35">
        <f>AVERAGE(X61:X62)*'Fixed data'!$C$3</f>
        <v>-6.3292320000000015E-4</v>
      </c>
      <c r="Y63" s="35">
        <f>AVERAGE(Y61:Y62)*'Fixed data'!$C$3</f>
        <v>-6.112633333333335E-4</v>
      </c>
      <c r="Z63" s="35">
        <f>AVERAGE(Z61:Z62)*'Fixed data'!$C$3</f>
        <v>-5.8956053333333348E-4</v>
      </c>
      <c r="AA63" s="35">
        <f>AVERAGE(AA61:AA62)*'Fixed data'!$C$3</f>
        <v>-5.678148000000002E-4</v>
      </c>
      <c r="AB63" s="35">
        <f>AVERAGE(AB61:AB62)*'Fixed data'!$C$3</f>
        <v>-5.4602613333333343E-4</v>
      </c>
      <c r="AC63" s="35">
        <f>AVERAGE(AC61:AC62)*'Fixed data'!$C$3</f>
        <v>-5.2419453333333351E-4</v>
      </c>
      <c r="AD63" s="35">
        <f>AVERAGE(AD61:AD62)*'Fixed data'!$C$3</f>
        <v>-5.0232000000000011E-4</v>
      </c>
      <c r="AE63" s="35">
        <f>AVERAGE(AE61:AE62)*'Fixed data'!$C$3</f>
        <v>-4.8040253333333344E-4</v>
      </c>
      <c r="AF63" s="35">
        <f>AVERAGE(AF61:AF62)*'Fixed data'!$C$3</f>
        <v>-4.584421333333334E-4</v>
      </c>
      <c r="AG63" s="35">
        <f>AVERAGE(AG61:AG62)*'Fixed data'!$C$3</f>
        <v>-4.3643880000000015E-4</v>
      </c>
      <c r="AH63" s="35">
        <f>AVERAGE(AH61:AH62)*'Fixed data'!$C$3</f>
        <v>-4.1439253333333342E-4</v>
      </c>
      <c r="AI63" s="35">
        <f>AVERAGE(AI61:AI62)*'Fixed data'!$C$3</f>
        <v>-3.9230333333333347E-4</v>
      </c>
      <c r="AJ63" s="35">
        <f>AVERAGE(AJ61:AJ62)*'Fixed data'!$C$3</f>
        <v>-3.7019266666666679E-4</v>
      </c>
      <c r="AK63" s="35">
        <f>AVERAGE(AK61:AK62)*'Fixed data'!$C$3</f>
        <v>-3.4808200000000015E-4</v>
      </c>
      <c r="AL63" s="35">
        <f>AVERAGE(AL61:AL62)*'Fixed data'!$C$3</f>
        <v>-3.2597133333333352E-4</v>
      </c>
      <c r="AM63" s="35">
        <f>AVERAGE(AM61:AM62)*'Fixed data'!$C$3</f>
        <v>-3.0386066666666684E-4</v>
      </c>
      <c r="AN63" s="35">
        <f>AVERAGE(AN61:AN62)*'Fixed data'!$C$3</f>
        <v>-2.8175000000000021E-4</v>
      </c>
      <c r="AO63" s="35">
        <f>AVERAGE(AO61:AO62)*'Fixed data'!$C$3</f>
        <v>-2.5963933333333352E-4</v>
      </c>
      <c r="AP63" s="35">
        <f>AVERAGE(AP61:AP62)*'Fixed data'!$C$3</f>
        <v>-2.3752866666666689E-4</v>
      </c>
      <c r="AQ63" s="35">
        <f>AVERAGE(AQ61:AQ62)*'Fixed data'!$C$3</f>
        <v>-2.1541800000000023E-4</v>
      </c>
      <c r="AR63" s="35">
        <f>AVERAGE(AR61:AR62)*'Fixed data'!$C$3</f>
        <v>-1.933073333333336E-4</v>
      </c>
      <c r="AS63" s="35">
        <f>AVERAGE(AS61:AS62)*'Fixed data'!$C$3</f>
        <v>-1.7119666666666689E-4</v>
      </c>
      <c r="AT63" s="35">
        <f>AVERAGE(AT61:AT62)*'Fixed data'!$C$3</f>
        <v>-1.4908600000000023E-4</v>
      </c>
      <c r="AU63" s="35">
        <f>AVERAGE(AU61:AU62)*'Fixed data'!$C$3</f>
        <v>-1.2697533333333355E-4</v>
      </c>
      <c r="AV63" s="35">
        <f>AVERAGE(AV61:AV62)*'Fixed data'!$C$3</f>
        <v>-1.048646666666669E-4</v>
      </c>
      <c r="AW63" s="35">
        <f>AVERAGE(AW61:AW62)*'Fixed data'!$C$3</f>
        <v>-8.2754000000000218E-5</v>
      </c>
      <c r="AX63" s="35">
        <f>AVERAGE(AX61:AX62)*'Fixed data'!$C$3</f>
        <v>-5.9677333333333556E-5</v>
      </c>
      <c r="AY63" s="35">
        <f>AVERAGE(AY61:AY62)*'Fixed data'!$C$3</f>
        <v>-4.703346666666688E-5</v>
      </c>
      <c r="AZ63" s="35">
        <f>AVERAGE(AZ61:AZ62)*'Fixed data'!$C$3</f>
        <v>-4.580986666666688E-5</v>
      </c>
      <c r="BA63" s="35">
        <f>AVERAGE(BA61:BA62)*'Fixed data'!$C$3</f>
        <v>-4.462920000000022E-5</v>
      </c>
      <c r="BB63" s="35">
        <f>AVERAGE(BB61:BB62)*'Fixed data'!$C$3</f>
        <v>-4.3491466666666879E-5</v>
      </c>
      <c r="BC63" s="35">
        <f>AVERAGE(BC61:BC62)*'Fixed data'!$C$3</f>
        <v>-4.2396666666666884E-5</v>
      </c>
      <c r="BD63" s="35">
        <f>AVERAGE(BD61:BD62)*'Fixed data'!$C$3</f>
        <v>-4.1344800000000214E-5</v>
      </c>
    </row>
    <row r="64" spans="1:56" ht="15.75" thickBot="1" x14ac:dyDescent="0.35">
      <c r="A64" s="116"/>
      <c r="B64" s="12" t="s">
        <v>94</v>
      </c>
      <c r="C64" s="12" t="s">
        <v>45</v>
      </c>
      <c r="D64" s="12" t="s">
        <v>40</v>
      </c>
      <c r="E64" s="54">
        <f t="shared" ref="E64:BD64" si="9">E29+E60+E63</f>
        <v>-5.822945999999999E-3</v>
      </c>
      <c r="F64" s="54">
        <f t="shared" si="9"/>
        <v>-1.4974592000000001E-3</v>
      </c>
      <c r="G64" s="54">
        <f t="shared" si="9"/>
        <v>-1.4774610222222226E-3</v>
      </c>
      <c r="H64" s="54">
        <f t="shared" si="9"/>
        <v>-1.4574199111111112E-3</v>
      </c>
      <c r="I64" s="54">
        <f t="shared" si="9"/>
        <v>-1.4373358666666669E-3</v>
      </c>
      <c r="J64" s="54">
        <f t="shared" si="9"/>
        <v>-1.4172088888888888E-3</v>
      </c>
      <c r="K64" s="54">
        <f t="shared" si="9"/>
        <v>-1.3970389777777778E-3</v>
      </c>
      <c r="L64" s="54">
        <f t="shared" si="9"/>
        <v>-1.3768261333333334E-3</v>
      </c>
      <c r="M64" s="54">
        <f t="shared" si="9"/>
        <v>-1.3565703555555556E-3</v>
      </c>
      <c r="N64" s="54">
        <f t="shared" si="9"/>
        <v>-1.3362716444444444E-3</v>
      </c>
      <c r="O64" s="54">
        <f t="shared" si="9"/>
        <v>-1.3159299999999999E-3</v>
      </c>
      <c r="P64" s="54">
        <f t="shared" si="9"/>
        <v>-1.295545422222222E-3</v>
      </c>
      <c r="Q64" s="54">
        <f t="shared" si="9"/>
        <v>-1.2751179111111109E-3</v>
      </c>
      <c r="R64" s="54">
        <f t="shared" si="9"/>
        <v>-1.2546474666666665E-3</v>
      </c>
      <c r="S64" s="54">
        <f t="shared" si="9"/>
        <v>-1.2341340888888889E-3</v>
      </c>
      <c r="T64" s="54">
        <f t="shared" si="9"/>
        <v>-1.2135777777777775E-3</v>
      </c>
      <c r="U64" s="54">
        <f t="shared" si="9"/>
        <v>-1.1929785333333331E-3</v>
      </c>
      <c r="V64" s="54">
        <f t="shared" si="9"/>
        <v>-1.1723363555555554E-3</v>
      </c>
      <c r="W64" s="54">
        <f t="shared" si="9"/>
        <v>-1.1516512444444444E-3</v>
      </c>
      <c r="X64" s="54">
        <f t="shared" si="9"/>
        <v>-1.1309231999999999E-3</v>
      </c>
      <c r="Y64" s="54">
        <f t="shared" si="9"/>
        <v>-1.1101522222222221E-3</v>
      </c>
      <c r="Z64" s="54">
        <f t="shared" si="9"/>
        <v>-1.0893383111111109E-3</v>
      </c>
      <c r="AA64" s="54">
        <f t="shared" si="9"/>
        <v>-1.0684814666666667E-3</v>
      </c>
      <c r="AB64" s="54">
        <f t="shared" si="9"/>
        <v>-1.0475816888888888E-3</v>
      </c>
      <c r="AC64" s="54">
        <f t="shared" si="9"/>
        <v>-1.0266389777777779E-3</v>
      </c>
      <c r="AD64" s="54">
        <f t="shared" si="9"/>
        <v>-1.0056533333333332E-3</v>
      </c>
      <c r="AE64" s="54">
        <f t="shared" si="9"/>
        <v>-9.8462475555555554E-4</v>
      </c>
      <c r="AF64" s="54">
        <f t="shared" si="9"/>
        <v>-9.6355324444444442E-4</v>
      </c>
      <c r="AG64" s="54">
        <f t="shared" si="9"/>
        <v>-9.4243880000000014E-4</v>
      </c>
      <c r="AH64" s="54">
        <f t="shared" si="9"/>
        <v>-9.2128142222222228E-4</v>
      </c>
      <c r="AI64" s="54">
        <f t="shared" si="9"/>
        <v>-9.0008111111111126E-4</v>
      </c>
      <c r="AJ64" s="54">
        <f t="shared" si="9"/>
        <v>-8.7797044444444462E-4</v>
      </c>
      <c r="AK64" s="54">
        <f t="shared" si="9"/>
        <v>-8.5585977777777799E-4</v>
      </c>
      <c r="AL64" s="54">
        <f t="shared" si="9"/>
        <v>-8.3374911111111136E-4</v>
      </c>
      <c r="AM64" s="54">
        <f t="shared" si="9"/>
        <v>-8.1163844444444462E-4</v>
      </c>
      <c r="AN64" s="54">
        <f t="shared" si="9"/>
        <v>-7.8952777777777799E-4</v>
      </c>
      <c r="AO64" s="54">
        <f t="shared" si="9"/>
        <v>-7.6741711111111125E-4</v>
      </c>
      <c r="AP64" s="54">
        <f t="shared" si="9"/>
        <v>-7.4530644444444462E-4</v>
      </c>
      <c r="AQ64" s="54">
        <f t="shared" si="9"/>
        <v>-7.2319577777777799E-4</v>
      </c>
      <c r="AR64" s="54">
        <f t="shared" si="9"/>
        <v>-7.0108511111111136E-4</v>
      </c>
      <c r="AS64" s="54">
        <f t="shared" si="9"/>
        <v>-6.7897444444444473E-4</v>
      </c>
      <c r="AT64" s="54">
        <f t="shared" si="9"/>
        <v>-6.5686377777777799E-4</v>
      </c>
      <c r="AU64" s="54">
        <f t="shared" si="9"/>
        <v>-6.3475311111111136E-4</v>
      </c>
      <c r="AV64" s="54">
        <f t="shared" si="9"/>
        <v>-6.1264244444444473E-4</v>
      </c>
      <c r="AW64" s="54">
        <f t="shared" si="9"/>
        <v>-5.9053177777777799E-4</v>
      </c>
      <c r="AX64" s="54">
        <f t="shared" si="9"/>
        <v>-5.574551111111113E-4</v>
      </c>
      <c r="AY64" s="54">
        <f t="shared" si="9"/>
        <v>-7.2811244444444658E-5</v>
      </c>
      <c r="AZ64" s="54">
        <f t="shared" si="9"/>
        <v>-7.0698755555555762E-5</v>
      </c>
      <c r="BA64" s="54">
        <f t="shared" si="9"/>
        <v>-6.8629200000000214E-5</v>
      </c>
      <c r="BB64" s="54">
        <f t="shared" si="9"/>
        <v>-6.6602577777777984E-5</v>
      </c>
      <c r="BC64" s="54">
        <f t="shared" si="9"/>
        <v>-6.46188888888891E-5</v>
      </c>
      <c r="BD64" s="54">
        <f t="shared" si="9"/>
        <v>-6.2678133333333549E-5</v>
      </c>
    </row>
    <row r="65" spans="1:56" ht="12.75" customHeight="1" x14ac:dyDescent="0.3">
      <c r="A65" s="175" t="s">
        <v>229</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6"/>
      <c r="B66" s="9" t="s">
        <v>201</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6"/>
      <c r="B67" s="9" t="s">
        <v>297</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6"/>
      <c r="B68" s="9" t="s">
        <v>298</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6"/>
      <c r="B69" s="4" t="s">
        <v>202</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6"/>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6"/>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6"/>
      <c r="B72" s="4" t="s">
        <v>83</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6"/>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6"/>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6"/>
      <c r="B75" s="9" t="s">
        <v>210</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7"/>
      <c r="B76" s="13" t="s">
        <v>100</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-5.822945999999999E-3</v>
      </c>
      <c r="F77" s="55">
        <f>IF('Fixed data'!$G$19=FALSE,F64+F76,F64)</f>
        <v>-1.4974592000000001E-3</v>
      </c>
      <c r="G77" s="55">
        <f>IF('Fixed data'!$G$19=FALSE,G64+G76,G64)</f>
        <v>-1.4774610222222226E-3</v>
      </c>
      <c r="H77" s="55">
        <f>IF('Fixed data'!$G$19=FALSE,H64+H76,H64)</f>
        <v>-1.4574199111111112E-3</v>
      </c>
      <c r="I77" s="55">
        <f>IF('Fixed data'!$G$19=FALSE,I64+I76,I64)</f>
        <v>-1.4373358666666669E-3</v>
      </c>
      <c r="J77" s="55">
        <f>IF('Fixed data'!$G$19=FALSE,J64+J76,J64)</f>
        <v>-1.4172088888888888E-3</v>
      </c>
      <c r="K77" s="55">
        <f>IF('Fixed data'!$G$19=FALSE,K64+K76,K64)</f>
        <v>-1.3970389777777778E-3</v>
      </c>
      <c r="L77" s="55">
        <f>IF('Fixed data'!$G$19=FALSE,L64+L76,L64)</f>
        <v>-1.3768261333333334E-3</v>
      </c>
      <c r="M77" s="55">
        <f>IF('Fixed data'!$G$19=FALSE,M64+M76,M64)</f>
        <v>-1.3565703555555556E-3</v>
      </c>
      <c r="N77" s="55">
        <f>IF('Fixed data'!$G$19=FALSE,N64+N76,N64)</f>
        <v>-1.3362716444444444E-3</v>
      </c>
      <c r="O77" s="55">
        <f>IF('Fixed data'!$G$19=FALSE,O64+O76,O64)</f>
        <v>-1.3159299999999999E-3</v>
      </c>
      <c r="P77" s="55">
        <f>IF('Fixed data'!$G$19=FALSE,P64+P76,P64)</f>
        <v>-1.295545422222222E-3</v>
      </c>
      <c r="Q77" s="55">
        <f>IF('Fixed data'!$G$19=FALSE,Q64+Q76,Q64)</f>
        <v>-1.2751179111111109E-3</v>
      </c>
      <c r="R77" s="55">
        <f>IF('Fixed data'!$G$19=FALSE,R64+R76,R64)</f>
        <v>-1.2546474666666665E-3</v>
      </c>
      <c r="S77" s="55">
        <f>IF('Fixed data'!$G$19=FALSE,S64+S76,S64)</f>
        <v>-1.2341340888888889E-3</v>
      </c>
      <c r="T77" s="55">
        <f>IF('Fixed data'!$G$19=FALSE,T64+T76,T64)</f>
        <v>-1.2135777777777775E-3</v>
      </c>
      <c r="U77" s="55">
        <f>IF('Fixed data'!$G$19=FALSE,U64+U76,U64)</f>
        <v>-1.1929785333333331E-3</v>
      </c>
      <c r="V77" s="55">
        <f>IF('Fixed data'!$G$19=FALSE,V64+V76,V64)</f>
        <v>-1.1723363555555554E-3</v>
      </c>
      <c r="W77" s="55">
        <f>IF('Fixed data'!$G$19=FALSE,W64+W76,W64)</f>
        <v>-1.1516512444444444E-3</v>
      </c>
      <c r="X77" s="55">
        <f>IF('Fixed data'!$G$19=FALSE,X64+X76,X64)</f>
        <v>-1.1309231999999999E-3</v>
      </c>
      <c r="Y77" s="55">
        <f>IF('Fixed data'!$G$19=FALSE,Y64+Y76,Y64)</f>
        <v>-1.1101522222222221E-3</v>
      </c>
      <c r="Z77" s="55">
        <f>IF('Fixed data'!$G$19=FALSE,Z64+Z76,Z64)</f>
        <v>-1.0893383111111109E-3</v>
      </c>
      <c r="AA77" s="55">
        <f>IF('Fixed data'!$G$19=FALSE,AA64+AA76,AA64)</f>
        <v>-1.0684814666666667E-3</v>
      </c>
      <c r="AB77" s="55">
        <f>IF('Fixed data'!$G$19=FALSE,AB64+AB76,AB64)</f>
        <v>-1.0475816888888888E-3</v>
      </c>
      <c r="AC77" s="55">
        <f>IF('Fixed data'!$G$19=FALSE,AC64+AC76,AC64)</f>
        <v>-1.0266389777777779E-3</v>
      </c>
      <c r="AD77" s="55">
        <f>IF('Fixed data'!$G$19=FALSE,AD64+AD76,AD64)</f>
        <v>-1.0056533333333332E-3</v>
      </c>
      <c r="AE77" s="55">
        <f>IF('Fixed data'!$G$19=FALSE,AE64+AE76,AE64)</f>
        <v>-9.8462475555555554E-4</v>
      </c>
      <c r="AF77" s="55">
        <f>IF('Fixed data'!$G$19=FALSE,AF64+AF76,AF64)</f>
        <v>-9.6355324444444442E-4</v>
      </c>
      <c r="AG77" s="55">
        <f>IF('Fixed data'!$G$19=FALSE,AG64+AG76,AG64)</f>
        <v>-9.4243880000000014E-4</v>
      </c>
      <c r="AH77" s="55">
        <f>IF('Fixed data'!$G$19=FALSE,AH64+AH76,AH64)</f>
        <v>-9.2128142222222228E-4</v>
      </c>
      <c r="AI77" s="55">
        <f>IF('Fixed data'!$G$19=FALSE,AI64+AI76,AI64)</f>
        <v>-9.0008111111111126E-4</v>
      </c>
      <c r="AJ77" s="55">
        <f>IF('Fixed data'!$G$19=FALSE,AJ64+AJ76,AJ64)</f>
        <v>-8.7797044444444462E-4</v>
      </c>
      <c r="AK77" s="55">
        <f>IF('Fixed data'!$G$19=FALSE,AK64+AK76,AK64)</f>
        <v>-8.5585977777777799E-4</v>
      </c>
      <c r="AL77" s="55">
        <f>IF('Fixed data'!$G$19=FALSE,AL64+AL76,AL64)</f>
        <v>-8.3374911111111136E-4</v>
      </c>
      <c r="AM77" s="55">
        <f>IF('Fixed data'!$G$19=FALSE,AM64+AM76,AM64)</f>
        <v>-8.1163844444444462E-4</v>
      </c>
      <c r="AN77" s="55">
        <f>IF('Fixed data'!$G$19=FALSE,AN64+AN76,AN64)</f>
        <v>-7.8952777777777799E-4</v>
      </c>
      <c r="AO77" s="55">
        <f>IF('Fixed data'!$G$19=FALSE,AO64+AO76,AO64)</f>
        <v>-7.6741711111111125E-4</v>
      </c>
      <c r="AP77" s="55">
        <f>IF('Fixed data'!$G$19=FALSE,AP64+AP76,AP64)</f>
        <v>-7.4530644444444462E-4</v>
      </c>
      <c r="AQ77" s="55">
        <f>IF('Fixed data'!$G$19=FALSE,AQ64+AQ76,AQ64)</f>
        <v>-7.2319577777777799E-4</v>
      </c>
      <c r="AR77" s="55">
        <f>IF('Fixed data'!$G$19=FALSE,AR64+AR76,AR64)</f>
        <v>-7.0108511111111136E-4</v>
      </c>
      <c r="AS77" s="55">
        <f>IF('Fixed data'!$G$19=FALSE,AS64+AS76,AS64)</f>
        <v>-6.7897444444444473E-4</v>
      </c>
      <c r="AT77" s="55">
        <f>IF('Fixed data'!$G$19=FALSE,AT64+AT76,AT64)</f>
        <v>-6.5686377777777799E-4</v>
      </c>
      <c r="AU77" s="55">
        <f>IF('Fixed data'!$G$19=FALSE,AU64+AU76,AU64)</f>
        <v>-6.3475311111111136E-4</v>
      </c>
      <c r="AV77" s="55">
        <f>IF('Fixed data'!$G$19=FALSE,AV64+AV76,AV64)</f>
        <v>-6.1264244444444473E-4</v>
      </c>
      <c r="AW77" s="55">
        <f>IF('Fixed data'!$G$19=FALSE,AW64+AW76,AW64)</f>
        <v>-5.9053177777777799E-4</v>
      </c>
      <c r="AX77" s="55">
        <f>IF('Fixed data'!$G$19=FALSE,AX64+AX76,AX64)</f>
        <v>-5.574551111111113E-4</v>
      </c>
      <c r="AY77" s="55">
        <f>IF('Fixed data'!$G$19=FALSE,AY64+AY76,AY64)</f>
        <v>-7.2811244444444658E-5</v>
      </c>
      <c r="AZ77" s="55">
        <f>IF('Fixed data'!$G$19=FALSE,AZ64+AZ76,AZ64)</f>
        <v>-7.0698755555555762E-5</v>
      </c>
      <c r="BA77" s="55">
        <f>IF('Fixed data'!$G$19=FALSE,BA64+BA76,BA64)</f>
        <v>-6.8629200000000214E-5</v>
      </c>
      <c r="BB77" s="55">
        <f>IF('Fixed data'!$G$19=FALSE,BB64+BB76,BB64)</f>
        <v>-6.6602577777777984E-5</v>
      </c>
      <c r="BC77" s="55">
        <f>IF('Fixed data'!$G$19=FALSE,BC64+BC76,BC64)</f>
        <v>-6.46188888888891E-5</v>
      </c>
      <c r="BD77" s="55">
        <f>IF('Fixed data'!$G$19=FALSE,BD64+BD76,BD64)</f>
        <v>-6.2678133333333549E-5</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-5.6260347826086951E-3</v>
      </c>
      <c r="F80" s="56">
        <f t="shared" ref="F80:BD80" si="11">F77*F78</f>
        <v>-1.3978941865621136E-3</v>
      </c>
      <c r="G80" s="56">
        <f t="shared" si="11"/>
        <v>-1.3325851919021535E-3</v>
      </c>
      <c r="H80" s="56">
        <f t="shared" si="11"/>
        <v>-1.2700572540309222E-3</v>
      </c>
      <c r="I80" s="56">
        <f t="shared" si="11"/>
        <v>-1.2101982314966749E-3</v>
      </c>
      <c r="J80" s="56">
        <f t="shared" si="11"/>
        <v>-1.1529003442297856E-3</v>
      </c>
      <c r="K80" s="56">
        <f t="shared" si="11"/>
        <v>-1.0980600082562961E-3</v>
      </c>
      <c r="L80" s="56">
        <f t="shared" si="11"/>
        <v>-1.0455776765538696E-3</v>
      </c>
      <c r="M80" s="56">
        <f t="shared" si="11"/>
        <v>-9.9535768582538833E-4</v>
      </c>
      <c r="N80" s="56">
        <f t="shared" si="11"/>
        <v>-9.4730810897356195E-4</v>
      </c>
      <c r="O80" s="56">
        <f t="shared" si="11"/>
        <v>-9.0134061306772987E-4</v>
      </c>
      <c r="P80" s="56">
        <f t="shared" si="11"/>
        <v>-8.5737032260160427E-4</v>
      </c>
      <c r="Q80" s="56">
        <f t="shared" si="11"/>
        <v>-8.1531568784797644E-4</v>
      </c>
      <c r="R80" s="56">
        <f t="shared" si="11"/>
        <v>-7.7509835812342566E-4</v>
      </c>
      <c r="S80" s="56">
        <f t="shared" si="11"/>
        <v>-7.3664305978284896E-4</v>
      </c>
      <c r="T80" s="56">
        <f t="shared" si="11"/>
        <v>-6.9987747877013888E-4</v>
      </c>
      <c r="U80" s="56">
        <f t="shared" si="11"/>
        <v>-6.647321475576521E-4</v>
      </c>
      <c r="V80" s="56">
        <f t="shared" si="11"/>
        <v>-6.3114033631315363E-4</v>
      </c>
      <c r="W80" s="56">
        <f t="shared" si="11"/>
        <v>-5.9903794813879324E-4</v>
      </c>
      <c r="X80" s="56">
        <f t="shared" si="11"/>
        <v>-5.6836341823229505E-4</v>
      </c>
      <c r="Y80" s="56">
        <f t="shared" si="11"/>
        <v>-5.3905761682598624E-4</v>
      </c>
      <c r="Z80" s="56">
        <f t="shared" si="11"/>
        <v>-5.1106375576452927E-4</v>
      </c>
      <c r="AA80" s="56">
        <f t="shared" si="11"/>
        <v>-4.8432729858728223E-4</v>
      </c>
      <c r="AB80" s="56">
        <f t="shared" si="11"/>
        <v>-4.5879587398607298E-4</v>
      </c>
      <c r="AC80" s="56">
        <f t="shared" si="11"/>
        <v>-4.3441919251388571E-4</v>
      </c>
      <c r="AD80" s="56">
        <f t="shared" si="11"/>
        <v>-4.1114896642447193E-4</v>
      </c>
      <c r="AE80" s="56">
        <f t="shared" si="11"/>
        <v>-3.8893883252727674E-4</v>
      </c>
      <c r="AF80" s="56">
        <f t="shared" si="11"/>
        <v>-3.6774427794626858E-4</v>
      </c>
      <c r="AG80" s="56">
        <f t="shared" si="11"/>
        <v>-3.4752256867532911E-4</v>
      </c>
      <c r="AH80" s="56">
        <f t="shared" si="11"/>
        <v>-3.2823268082676202E-4</v>
      </c>
      <c r="AI80" s="56">
        <f t="shared" si="11"/>
        <v>-3.6002087404674135E-4</v>
      </c>
      <c r="AJ80" s="56">
        <f t="shared" si="11"/>
        <v>-3.4094843845546924E-4</v>
      </c>
      <c r="AK80" s="56">
        <f t="shared" si="11"/>
        <v>-3.2268159974693675E-4</v>
      </c>
      <c r="AL80" s="56">
        <f t="shared" si="11"/>
        <v>-3.0518960978718118E-4</v>
      </c>
      <c r="AM80" s="56">
        <f t="shared" si="11"/>
        <v>-2.8844282817858075E-4</v>
      </c>
      <c r="AN80" s="56">
        <f t="shared" si="11"/>
        <v>-2.7241268381628363E-4</v>
      </c>
      <c r="AO80" s="56">
        <f t="shared" si="11"/>
        <v>-2.5707163774433357E-4</v>
      </c>
      <c r="AP80" s="56">
        <f t="shared" si="11"/>
        <v>-2.4239314726839811E-4</v>
      </c>
      <c r="AQ80" s="56">
        <f t="shared" si="11"/>
        <v>-2.2835163128340699E-4</v>
      </c>
      <c r="AR80" s="56">
        <f t="shared" si="11"/>
        <v>-2.1492243677577564E-4</v>
      </c>
      <c r="AS80" s="56">
        <f t="shared" si="11"/>
        <v>-2.0208180646120349E-4</v>
      </c>
      <c r="AT80" s="56">
        <f t="shared" si="11"/>
        <v>-1.8980684752031626E-4</v>
      </c>
      <c r="AU80" s="56">
        <f t="shared" si="11"/>
        <v>-1.7807550139565279E-4</v>
      </c>
      <c r="AV80" s="56">
        <f t="shared" si="11"/>
        <v>-1.6686651461469366E-4</v>
      </c>
      <c r="AW80" s="56">
        <f t="shared" si="11"/>
        <v>-1.5615941060478469E-4</v>
      </c>
      <c r="AX80" s="56">
        <f t="shared" si="11"/>
        <v>-1.4311908970168234E-4</v>
      </c>
      <c r="AY80" s="56">
        <f t="shared" si="11"/>
        <v>-1.8148840866691194E-5</v>
      </c>
      <c r="AZ80" s="56">
        <f t="shared" si="11"/>
        <v>-1.710901407302741E-5</v>
      </c>
      <c r="BA80" s="56">
        <f t="shared" si="11"/>
        <v>-1.6124450592316243E-5</v>
      </c>
      <c r="BB80" s="56">
        <f t="shared" si="11"/>
        <v>-1.5192519523358898E-5</v>
      </c>
      <c r="BC80" s="56">
        <f t="shared" si="11"/>
        <v>-1.43107048967991E-5</v>
      </c>
      <c r="BD80" s="56">
        <f t="shared" si="11"/>
        <v>-1.3476600962710486E-5</v>
      </c>
    </row>
    <row r="81" spans="1:56" x14ac:dyDescent="0.3">
      <c r="A81" s="76"/>
      <c r="B81" s="15" t="s">
        <v>18</v>
      </c>
      <c r="C81" s="15"/>
      <c r="D81" s="14" t="s">
        <v>40</v>
      </c>
      <c r="E81" s="57">
        <f>+E80</f>
        <v>-5.6260347826086951E-3</v>
      </c>
      <c r="F81" s="57">
        <f t="shared" ref="F81:BD81" si="12">+E81+F80</f>
        <v>-7.0239289691708083E-3</v>
      </c>
      <c r="G81" s="57">
        <f t="shared" si="12"/>
        <v>-8.3565141610729612E-3</v>
      </c>
      <c r="H81" s="57">
        <f t="shared" si="12"/>
        <v>-9.626571415103884E-3</v>
      </c>
      <c r="I81" s="57">
        <f t="shared" si="12"/>
        <v>-1.0836769646600559E-2</v>
      </c>
      <c r="J81" s="57">
        <f t="shared" si="12"/>
        <v>-1.1989669990830345E-2</v>
      </c>
      <c r="K81" s="57">
        <f t="shared" si="12"/>
        <v>-1.3087729999086641E-2</v>
      </c>
      <c r="L81" s="57">
        <f t="shared" si="12"/>
        <v>-1.413330767564051E-2</v>
      </c>
      <c r="M81" s="57">
        <f t="shared" si="12"/>
        <v>-1.5128665361465898E-2</v>
      </c>
      <c r="N81" s="57">
        <f t="shared" si="12"/>
        <v>-1.6075973470439459E-2</v>
      </c>
      <c r="O81" s="57">
        <f t="shared" si="12"/>
        <v>-1.6977314083507188E-2</v>
      </c>
      <c r="P81" s="57">
        <f t="shared" si="12"/>
        <v>-1.7834684406108792E-2</v>
      </c>
      <c r="Q81" s="57">
        <f t="shared" si="12"/>
        <v>-1.8650000093956769E-2</v>
      </c>
      <c r="R81" s="57">
        <f t="shared" si="12"/>
        <v>-1.9425098452080194E-2</v>
      </c>
      <c r="S81" s="57">
        <f t="shared" si="12"/>
        <v>-2.0161741511863042E-2</v>
      </c>
      <c r="T81" s="57">
        <f t="shared" si="12"/>
        <v>-2.0861618990633182E-2</v>
      </c>
      <c r="U81" s="57">
        <f t="shared" si="12"/>
        <v>-2.1526351138190833E-2</v>
      </c>
      <c r="V81" s="57">
        <f t="shared" si="12"/>
        <v>-2.2157491474503986E-2</v>
      </c>
      <c r="W81" s="57">
        <f t="shared" si="12"/>
        <v>-2.2756529422642779E-2</v>
      </c>
      <c r="X81" s="57">
        <f t="shared" si="12"/>
        <v>-2.3324892840875074E-2</v>
      </c>
      <c r="Y81" s="57">
        <f t="shared" si="12"/>
        <v>-2.3863950457701059E-2</v>
      </c>
      <c r="Z81" s="57">
        <f t="shared" si="12"/>
        <v>-2.4375014213465589E-2</v>
      </c>
      <c r="AA81" s="57">
        <f t="shared" si="12"/>
        <v>-2.4859341512052872E-2</v>
      </c>
      <c r="AB81" s="57">
        <f t="shared" si="12"/>
        <v>-2.5318137386038945E-2</v>
      </c>
      <c r="AC81" s="57">
        <f t="shared" si="12"/>
        <v>-2.575255657855283E-2</v>
      </c>
      <c r="AD81" s="57">
        <f t="shared" si="12"/>
        <v>-2.6163705544977302E-2</v>
      </c>
      <c r="AE81" s="57">
        <f t="shared" si="12"/>
        <v>-2.655264437750458E-2</v>
      </c>
      <c r="AF81" s="57">
        <f t="shared" si="12"/>
        <v>-2.692038865545085E-2</v>
      </c>
      <c r="AG81" s="57">
        <f t="shared" si="12"/>
        <v>-2.7267911224126178E-2</v>
      </c>
      <c r="AH81" s="57">
        <f t="shared" si="12"/>
        <v>-2.7596143904952939E-2</v>
      </c>
      <c r="AI81" s="57">
        <f t="shared" si="12"/>
        <v>-2.7956164778999679E-2</v>
      </c>
      <c r="AJ81" s="57">
        <f t="shared" si="12"/>
        <v>-2.829711321745515E-2</v>
      </c>
      <c r="AK81" s="57">
        <f t="shared" si="12"/>
        <v>-2.8619794817202088E-2</v>
      </c>
      <c r="AL81" s="57">
        <f t="shared" si="12"/>
        <v>-2.8924984426989268E-2</v>
      </c>
      <c r="AM81" s="57">
        <f t="shared" si="12"/>
        <v>-2.9213427255167849E-2</v>
      </c>
      <c r="AN81" s="57">
        <f t="shared" si="12"/>
        <v>-2.9485839938984133E-2</v>
      </c>
      <c r="AO81" s="57">
        <f t="shared" si="12"/>
        <v>-2.9742911576728467E-2</v>
      </c>
      <c r="AP81" s="57">
        <f t="shared" si="12"/>
        <v>-2.9985304723996867E-2</v>
      </c>
      <c r="AQ81" s="57">
        <f t="shared" si="12"/>
        <v>-3.0213656355280272E-2</v>
      </c>
      <c r="AR81" s="57">
        <f t="shared" si="12"/>
        <v>-3.0428578792056047E-2</v>
      </c>
      <c r="AS81" s="57">
        <f t="shared" si="12"/>
        <v>-3.063066059851725E-2</v>
      </c>
      <c r="AT81" s="57">
        <f t="shared" si="12"/>
        <v>-3.0820467446037565E-2</v>
      </c>
      <c r="AU81" s="57">
        <f t="shared" si="12"/>
        <v>-3.0998542947433219E-2</v>
      </c>
      <c r="AV81" s="57">
        <f t="shared" si="12"/>
        <v>-3.1165409462047912E-2</v>
      </c>
      <c r="AW81" s="57">
        <f t="shared" si="12"/>
        <v>-3.1321568872652694E-2</v>
      </c>
      <c r="AX81" s="57">
        <f t="shared" si="12"/>
        <v>-3.1464687962354375E-2</v>
      </c>
      <c r="AY81" s="57">
        <f t="shared" si="12"/>
        <v>-3.1482836803221066E-2</v>
      </c>
      <c r="AZ81" s="57">
        <f t="shared" si="12"/>
        <v>-3.1499945817294095E-2</v>
      </c>
      <c r="BA81" s="57">
        <f t="shared" si="12"/>
        <v>-3.1516070267886415E-2</v>
      </c>
      <c r="BB81" s="57">
        <f t="shared" si="12"/>
        <v>-3.1531262787409774E-2</v>
      </c>
      <c r="BC81" s="57">
        <f t="shared" si="12"/>
        <v>-3.1545573492306571E-2</v>
      </c>
      <c r="BD81" s="57">
        <f t="shared" si="12"/>
        <v>-3.1559050093269279E-2</v>
      </c>
    </row>
    <row r="82" spans="1:56" x14ac:dyDescent="0.3">
      <c r="A82" s="76"/>
      <c r="B82" s="14"/>
    </row>
    <row r="83" spans="1:56" x14ac:dyDescent="0.3">
      <c r="A83" s="76"/>
    </row>
    <row r="84" spans="1:56" x14ac:dyDescent="0.3">
      <c r="A84" s="118"/>
      <c r="B84" s="125" t="s">
        <v>216</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321</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8" t="s">
        <v>299</v>
      </c>
      <c r="B86" s="4" t="s">
        <v>211</v>
      </c>
      <c r="D86" s="4" t="s">
        <v>87</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8"/>
      <c r="B87" s="4" t="s">
        <v>212</v>
      </c>
      <c r="D87" s="4" t="s">
        <v>89</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8"/>
      <c r="B88" s="4" t="s">
        <v>213</v>
      </c>
      <c r="D88" s="4" t="s">
        <v>208</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8"/>
      <c r="B89" s="4" t="s">
        <v>214</v>
      </c>
      <c r="D89" s="4" t="s">
        <v>88</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8"/>
      <c r="B90" s="4" t="s">
        <v>331</v>
      </c>
      <c r="D90" s="4" t="s">
        <v>89</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8"/>
      <c r="B91" s="4" t="s">
        <v>332</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8"/>
      <c r="B92" s="4" t="s">
        <v>333</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8"/>
      <c r="B93" s="4" t="s">
        <v>215</v>
      </c>
      <c r="D93" s="4" t="s">
        <v>90</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334</v>
      </c>
    </row>
    <row r="97" spans="1:3" x14ac:dyDescent="0.3">
      <c r="B97" s="71" t="s">
        <v>154</v>
      </c>
    </row>
    <row r="98" spans="1:3" x14ac:dyDescent="0.3">
      <c r="B98" s="4" t="s">
        <v>318</v>
      </c>
    </row>
    <row r="99" spans="1:3" x14ac:dyDescent="0.3">
      <c r="B99" s="4" t="s">
        <v>336</v>
      </c>
    </row>
    <row r="100" spans="1:3" ht="16.5" x14ac:dyDescent="0.3">
      <c r="A100" s="87">
        <v>2</v>
      </c>
      <c r="B100" s="71" t="s">
        <v>153</v>
      </c>
    </row>
    <row r="105" spans="1:3" x14ac:dyDescent="0.3">
      <c r="C105" s="37"/>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3">
    <dataValidation type="list" allowBlank="1" showInputMessage="1" showErrorMessage="1" sqref="B16:B24">
      <formula1>$B$170:$B$216</formula1>
    </dataValidation>
    <dataValidation type="list" allowBlank="1" showInputMessage="1" showErrorMessage="1" sqref="B13">
      <formula1>$B$170:$B$214</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2013-06-26T13:58:11Z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